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88" i="1" l="1"/>
  <c r="AC86" i="1"/>
  <c r="AB87" i="1"/>
  <c r="AB86" i="1"/>
  <c r="AC84" i="1"/>
  <c r="AB84" i="1"/>
  <c r="AA87" i="1"/>
  <c r="AA86" i="1"/>
  <c r="Z87" i="1"/>
  <c r="Z86" i="1"/>
  <c r="Y88" i="1"/>
  <c r="Y87" i="1"/>
  <c r="Y86" i="1"/>
  <c r="X87" i="1"/>
  <c r="X86" i="1"/>
  <c r="AA36" i="1" l="1"/>
  <c r="AC77" i="1"/>
  <c r="AB77" i="1"/>
  <c r="AC72" i="1"/>
  <c r="AB72" i="1"/>
  <c r="AC64" i="1"/>
  <c r="AB64" i="1"/>
  <c r="AB57" i="1" s="1"/>
  <c r="AC58" i="1"/>
  <c r="AB58" i="1"/>
  <c r="AC11" i="1"/>
  <c r="AB11" i="1"/>
  <c r="AC30" i="1"/>
  <c r="AB30" i="1"/>
  <c r="AC36" i="1"/>
  <c r="AB36" i="1"/>
  <c r="Z36" i="1"/>
  <c r="Y36" i="1"/>
  <c r="X36" i="1"/>
  <c r="W36" i="1"/>
  <c r="V36" i="1"/>
  <c r="U36" i="1"/>
  <c r="T36" i="1"/>
  <c r="AB10" i="1" l="1"/>
  <c r="AC57" i="1"/>
  <c r="AC10" i="1" s="1"/>
  <c r="M36" i="1"/>
  <c r="U64" i="1" l="1"/>
  <c r="W11" i="1"/>
  <c r="AA77" i="1"/>
  <c r="Z77" i="1"/>
  <c r="Y77" i="1"/>
  <c r="X77" i="1"/>
  <c r="AA72" i="1"/>
  <c r="Z72" i="1"/>
  <c r="AA64" i="1"/>
  <c r="Z64" i="1"/>
  <c r="Y64" i="1"/>
  <c r="AA58" i="1"/>
  <c r="Z58" i="1"/>
  <c r="Y58" i="1"/>
  <c r="X58" i="1"/>
  <c r="W77" i="1"/>
  <c r="V77" i="1"/>
  <c r="Y72" i="1"/>
  <c r="X72" i="1"/>
  <c r="W72" i="1"/>
  <c r="V72" i="1"/>
  <c r="X64" i="1"/>
  <c r="W64" i="1"/>
  <c r="V64" i="1"/>
  <c r="W58" i="1"/>
  <c r="V58" i="1"/>
  <c r="U58" i="1"/>
  <c r="T58" i="1"/>
  <c r="AA30" i="1"/>
  <c r="Z30" i="1"/>
  <c r="Y30" i="1"/>
  <c r="X30" i="1"/>
  <c r="W30" i="1"/>
  <c r="V30" i="1"/>
  <c r="U30" i="1"/>
  <c r="AA11" i="1"/>
  <c r="Z11" i="1"/>
  <c r="V11" i="1"/>
  <c r="T11" i="1"/>
  <c r="M77" i="1"/>
  <c r="M72" i="1"/>
  <c r="M64" i="1"/>
  <c r="M58" i="1"/>
  <c r="M30" i="1"/>
  <c r="M57" i="1" l="1"/>
  <c r="AA57" i="1"/>
  <c r="AA10" i="1" s="1"/>
  <c r="U11" i="1"/>
  <c r="T77" i="1"/>
  <c r="U77" i="1"/>
  <c r="U57" i="1" s="1"/>
  <c r="T72" i="1"/>
  <c r="T64" i="1"/>
  <c r="T30" i="1"/>
  <c r="U10" i="1" l="1"/>
  <c r="T57" i="1"/>
  <c r="Y57" i="1"/>
  <c r="X57" i="1"/>
  <c r="W57" i="1"/>
  <c r="V57" i="1"/>
  <c r="Y11" i="1"/>
  <c r="X11" i="1"/>
  <c r="W86" i="1"/>
  <c r="Y10" i="1" l="1"/>
  <c r="X10" i="1"/>
  <c r="V10" i="1"/>
  <c r="W10" i="1"/>
  <c r="V84" i="1"/>
  <c r="Z57" i="1"/>
  <c r="Z10" i="1" s="1"/>
  <c r="Y84" i="1"/>
  <c r="V86" i="1"/>
  <c r="M28" i="1"/>
  <c r="M24" i="1"/>
  <c r="M22" i="1"/>
  <c r="M16" i="1"/>
  <c r="M14" i="1"/>
  <c r="M13" i="1"/>
  <c r="W84" i="1" l="1"/>
  <c r="M11" i="1"/>
  <c r="X84" i="1"/>
  <c r="M84" i="1" l="1"/>
  <c r="M10" i="1"/>
</calcChain>
</file>

<file path=xl/sharedStrings.xml><?xml version="1.0" encoding="utf-8"?>
<sst xmlns="http://schemas.openxmlformats.org/spreadsheetml/2006/main" count="260" uniqueCount="182">
  <si>
    <t>курс</t>
  </si>
  <si>
    <t>1 семестр</t>
  </si>
  <si>
    <t>2 семестр</t>
  </si>
  <si>
    <t>3 семестр</t>
  </si>
  <si>
    <t>4 семестр</t>
  </si>
  <si>
    <t>Индекс</t>
  </si>
  <si>
    <t>Наименование</t>
  </si>
  <si>
    <t>Вид промежуточной аттестации</t>
  </si>
  <si>
    <t>Объем образовательной программы в академических часах</t>
  </si>
  <si>
    <t>Учебные занятия</t>
  </si>
  <si>
    <t>Практика</t>
  </si>
  <si>
    <t>Самостоятельная работа</t>
  </si>
  <si>
    <t>Промежуточная аттестация</t>
  </si>
  <si>
    <t>Всего часов</t>
  </si>
  <si>
    <t>обязательная часть</t>
  </si>
  <si>
    <t>вариативная часть</t>
  </si>
  <si>
    <t>1 курс</t>
  </si>
  <si>
    <t>2 курс</t>
  </si>
  <si>
    <t>2 семестр                  24 недели</t>
  </si>
  <si>
    <t>в том числе, в форме практической подготовки</t>
  </si>
  <si>
    <t>ОБЪЕМ ОБРАЗОВАТЕЛЬНОЙ ПРОГРАММЫ</t>
  </si>
  <si>
    <t>ОО.00</t>
  </si>
  <si>
    <t>Общеобразовательный цикл</t>
  </si>
  <si>
    <t>ОУД.01</t>
  </si>
  <si>
    <t>ОУД.02</t>
  </si>
  <si>
    <t>Литература</t>
  </si>
  <si>
    <t>ОУД.03</t>
  </si>
  <si>
    <t>ОУД.04</t>
  </si>
  <si>
    <t xml:space="preserve">Иностранный язык </t>
  </si>
  <si>
    <t>ОУД.05</t>
  </si>
  <si>
    <t xml:space="preserve">Информатика </t>
  </si>
  <si>
    <t>ОУД.06</t>
  </si>
  <si>
    <t>ОУД.07</t>
  </si>
  <si>
    <t>ОУД.08</t>
  </si>
  <si>
    <t>ОУД.09</t>
  </si>
  <si>
    <t>ОУД.10</t>
  </si>
  <si>
    <t xml:space="preserve">Обществознание </t>
  </si>
  <si>
    <t>ОУД.11</t>
  </si>
  <si>
    <t>ОУД.12</t>
  </si>
  <si>
    <t>Физическая культура</t>
  </si>
  <si>
    <t xml:space="preserve">ОУД.13 </t>
  </si>
  <si>
    <t>Основы безопасности и защиты Родины</t>
  </si>
  <si>
    <t>Основы проектной деятельности</t>
  </si>
  <si>
    <t>Основы шахматной игры</t>
  </si>
  <si>
    <t>ИП</t>
  </si>
  <si>
    <t>Индивидуальный проект*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</si>
  <si>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</si>
  <si>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</si>
  <si>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</si>
  <si>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</si>
  <si>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</si>
  <si>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</si>
  <si>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</si>
  <si>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</si>
  <si>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ОП.01</t>
  </si>
  <si>
    <t>ОП.02</t>
  </si>
  <si>
    <t>ОП.03</t>
  </si>
  <si>
    <t>ПМ.01</t>
  </si>
  <si>
    <t>МДК.01.01</t>
  </si>
  <si>
    <t>УП.01</t>
  </si>
  <si>
    <t>Учебная практика</t>
  </si>
  <si>
    <t>ПП.01</t>
  </si>
  <si>
    <t>Производственная практика</t>
  </si>
  <si>
    <t>ПМ. 01 ЭМ</t>
  </si>
  <si>
    <t>Экзамен по модулю</t>
  </si>
  <si>
    <t>ПМ.02</t>
  </si>
  <si>
    <t>МДК.02.01</t>
  </si>
  <si>
    <t>УП.02</t>
  </si>
  <si>
    <t>ПП.02</t>
  </si>
  <si>
    <t>ПМ. 02 ЭМ</t>
  </si>
  <si>
    <t>ПМ.03</t>
  </si>
  <si>
    <t>МДК.03.01</t>
  </si>
  <si>
    <t>УП.03</t>
  </si>
  <si>
    <t>ПП.03</t>
  </si>
  <si>
    <t>ПМ. 03 ЭМ</t>
  </si>
  <si>
    <t>ПМ.04 вар</t>
  </si>
  <si>
    <t>МДК 04.01</t>
  </si>
  <si>
    <t>УП.04</t>
  </si>
  <si>
    <t>ПП.04</t>
  </si>
  <si>
    <t>ПМ.04 ЭМ</t>
  </si>
  <si>
    <t>ГИА.00</t>
  </si>
  <si>
    <t>Дополнительные учебные предметы по выбору</t>
  </si>
  <si>
    <t>СГ.00</t>
  </si>
  <si>
    <t>Социально-гуманитарный цикл</t>
  </si>
  <si>
    <t>ОП.00</t>
  </si>
  <si>
    <t>Общепрофессиональный цикл</t>
  </si>
  <si>
    <t>П.00</t>
  </si>
  <si>
    <t>Профессиональный цикл</t>
  </si>
  <si>
    <t>Обязательные учебные предметы</t>
  </si>
  <si>
    <t>Э</t>
  </si>
  <si>
    <t>дз</t>
  </si>
  <si>
    <t>2</t>
  </si>
  <si>
    <t>1</t>
  </si>
  <si>
    <t>Распределение нагрузки по курсам  и семестрам</t>
  </si>
  <si>
    <t>ИТОГО</t>
  </si>
  <si>
    <t>Недельная нагрузка</t>
  </si>
  <si>
    <t>дисциплин и МДК</t>
  </si>
  <si>
    <t>учебная практика</t>
  </si>
  <si>
    <t>экзамены</t>
  </si>
  <si>
    <t>дифзачет</t>
  </si>
  <si>
    <t>производ практика</t>
  </si>
  <si>
    <t>ДУД.14в</t>
  </si>
  <si>
    <t>ДУД.15в</t>
  </si>
  <si>
    <t>3 курс</t>
  </si>
  <si>
    <t>6 семестр                  24 недели</t>
  </si>
  <si>
    <t>Основы финансовой грамотности</t>
  </si>
  <si>
    <t>Материаловедение</t>
  </si>
  <si>
    <t>Прикладные компьютерные программы</t>
  </si>
  <si>
    <t>МДК 01.02</t>
  </si>
  <si>
    <t>МДК 02.03</t>
  </si>
  <si>
    <t>Государственная итоговая аттестация                     (защита дипломного проекта, демонстрационный экзамен)</t>
  </si>
  <si>
    <t>Курсовая работа</t>
  </si>
  <si>
    <t>5 семестр</t>
  </si>
  <si>
    <t>6 семсестр</t>
  </si>
  <si>
    <t>ДП ДЭ</t>
  </si>
  <si>
    <t xml:space="preserve">Русский язык  </t>
  </si>
  <si>
    <t xml:space="preserve">Математика*   </t>
  </si>
  <si>
    <t xml:space="preserve">Физика   </t>
  </si>
  <si>
    <t xml:space="preserve">Химия </t>
  </si>
  <si>
    <t xml:space="preserve">Биология  </t>
  </si>
  <si>
    <t xml:space="preserve">История    </t>
  </si>
  <si>
    <t xml:space="preserve">География   </t>
  </si>
  <si>
    <t>4 курс</t>
  </si>
  <si>
    <t xml:space="preserve">Математика </t>
  </si>
  <si>
    <t>Инженерная графика</t>
  </si>
  <si>
    <t>ОП.04</t>
  </si>
  <si>
    <t>Электротехника и электроника</t>
  </si>
  <si>
    <t>ОП.05</t>
  </si>
  <si>
    <t>Техническая механика</t>
  </si>
  <si>
    <t>ОП.06</t>
  </si>
  <si>
    <t xml:space="preserve">ОП.07 </t>
  </si>
  <si>
    <t>Теплотехника</t>
  </si>
  <si>
    <t>ОП.08</t>
  </si>
  <si>
    <t>Процессы формообразования в машиностроении</t>
  </si>
  <si>
    <t>ОП.09</t>
  </si>
  <si>
    <t>Метрология, стандартизация и сертификация</t>
  </si>
  <si>
    <t>ОП.10</t>
  </si>
  <si>
    <t>Системы автоматизированного проектирования технологических процессов</t>
  </si>
  <si>
    <t>ОП.11</t>
  </si>
  <si>
    <t>Основы мехатроники</t>
  </si>
  <si>
    <t>ОП.12</t>
  </si>
  <si>
    <t>Технологическое оборудование</t>
  </si>
  <si>
    <t>ОП.13</t>
  </si>
  <si>
    <t>Основы организации производства (основы экономики, права и управления)</t>
  </si>
  <si>
    <t>ОП.14</t>
  </si>
  <si>
    <t>Охрана труда</t>
  </si>
  <si>
    <t>Разработка и корректировка электронных моделей на основе изделий, чертежей и/или технических заданий с помощью систем автоматизированного проектирования</t>
  </si>
  <si>
    <t>Методы создания и корректировки электронных моделей</t>
  </si>
  <si>
    <t>Средства оцифровки реальных обьектов</t>
  </si>
  <si>
    <t>Подготовка, организация и изготовление изделий на участках аддитивного производства</t>
  </si>
  <si>
    <t>Теоретические основы производства изделий с использованием аддитивных технологий</t>
  </si>
  <si>
    <t>МДК 02.02</t>
  </si>
  <si>
    <t>Ведение технологического процесса на аддитивных установках</t>
  </si>
  <si>
    <t>Техническое обслуживание аддитивных установок</t>
  </si>
  <si>
    <t>МДК 02.04</t>
  </si>
  <si>
    <t>Методы финишной обработки и контроля качества готовых изделий</t>
  </si>
  <si>
    <t>Разработка технологического процесса производства изделий с применением аддитивных установок</t>
  </si>
  <si>
    <t>Основы разработки технологического процесса производства изделий с применением аддитивных установок</t>
  </si>
  <si>
    <t>Технология изготовления деталей</t>
  </si>
  <si>
    <t>ОП.15в</t>
  </si>
  <si>
    <t>Основы черчения</t>
  </si>
  <si>
    <t>ОП.16в</t>
  </si>
  <si>
    <t>Эффективное поведение на рынке труда</t>
  </si>
  <si>
    <t>ОП.17в</t>
  </si>
  <si>
    <t>Психология личности и профессиональное самоопределение</t>
  </si>
  <si>
    <t>ОП.18в</t>
  </si>
  <si>
    <t>Основы предпринимательской деятельности</t>
  </si>
  <si>
    <t>ОП.19в</t>
  </si>
  <si>
    <t>Основы бережливого производства</t>
  </si>
  <si>
    <t>ОП.20в</t>
  </si>
  <si>
    <t>7 семестр                       17 недель</t>
  </si>
  <si>
    <t>8 семестр                           25 недель</t>
  </si>
  <si>
    <t>5 семестр                  17 недель</t>
  </si>
  <si>
    <t>4 семестр                        24 недели</t>
  </si>
  <si>
    <t>3 семестр                    17 недель</t>
  </si>
  <si>
    <t>1 семестр                  17 недель</t>
  </si>
  <si>
    <t>УЧЕБНЫЙ ПЛАН  по специальности 15.02.09 Аддитивные технологии,       срок обучения 3года 10 мес                                                                                                                           год поступления 2025</t>
  </si>
  <si>
    <t>7 семестр</t>
  </si>
  <si>
    <t>8 семестр</t>
  </si>
  <si>
    <t>3</t>
  </si>
  <si>
    <t>4</t>
  </si>
  <si>
    <r>
      <t xml:space="preserve">Выполнение работ по профессии </t>
    </r>
    <r>
      <rPr>
        <b/>
        <sz val="14"/>
        <color rgb="FFFF0000"/>
        <rFont val="Times New Roman"/>
        <family val="1"/>
        <charset val="204"/>
      </rPr>
      <t xml:space="preserve">16045 Оператор станков с программным управлением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</si>
</sst>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0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5" borderId="1" xfId="0" applyFont="1" applyFill="1" applyBorder="1"/>
    <xf numFmtId="0" fontId="3" fillId="4" borderId="1" xfId="0" applyFont="1" applyFill="1" applyBorder="1"/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0" borderId="5" xfId="0" applyFont="1" applyBorder="1"/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2" fillId="0" borderId="2" xfId="0" applyFont="1" applyBorder="1"/>
    <xf numFmtId="0" fontId="8" fillId="4" borderId="1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center" vertical="center"/>
    </xf>
    <xf numFmtId="0" fontId="0" fillId="0" borderId="1" xfId="0" applyBorder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5" fillId="7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5" fillId="8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5" fillId="9" borderId="1" xfId="0" applyFont="1" applyFill="1" applyBorder="1" applyAlignment="1">
      <alignment horizontal="center" vertical="center" textRotation="90" wrapText="1"/>
    </xf>
    <xf numFmtId="0" fontId="5" fillId="9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0" fillId="11" borderId="1" xfId="0" applyFill="1" applyBorder="1"/>
    <xf numFmtId="0" fontId="5" fillId="11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/>
    <xf numFmtId="0" fontId="2" fillId="11" borderId="1" xfId="0" applyFont="1" applyFill="1" applyBorder="1"/>
    <xf numFmtId="0" fontId="5" fillId="11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justify" vertical="center" wrapText="1"/>
    </xf>
    <xf numFmtId="0" fontId="2" fillId="8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C175"/>
  <sheetViews>
    <sheetView tabSelected="1" topLeftCell="B11" zoomScale="85" zoomScaleNormal="85" workbookViewId="0">
      <selection activeCell="AE82" sqref="AE82"/>
    </sheetView>
  </sheetViews>
  <sheetFormatPr defaultRowHeight="15" x14ac:dyDescent="0.25"/>
  <cols>
    <col min="2" max="2" width="15.140625" customWidth="1"/>
    <col min="3" max="3" width="61.28515625" customWidth="1"/>
    <col min="4" max="4" width="5.42578125" customWidth="1"/>
    <col min="5" max="5" width="5.140625" customWidth="1"/>
    <col min="6" max="6" width="5.42578125" customWidth="1"/>
    <col min="7" max="8" width="4.5703125" customWidth="1"/>
    <col min="9" max="9" width="5.140625" customWidth="1"/>
    <col min="10" max="10" width="6" customWidth="1"/>
    <col min="11" max="11" width="5.28515625" customWidth="1"/>
    <col min="12" max="12" width="5.7109375" customWidth="1"/>
    <col min="13" max="13" width="12.5703125" customWidth="1"/>
    <col min="14" max="14" width="10.28515625" customWidth="1"/>
    <col min="15" max="15" width="7.28515625" customWidth="1"/>
    <col min="16" max="16" width="6.7109375" customWidth="1"/>
    <col min="17" max="19" width="8" customWidth="1"/>
    <col min="20" max="20" width="10.5703125" customWidth="1"/>
    <col min="29" max="29" width="9.42578125" customWidth="1"/>
  </cols>
  <sheetData>
    <row r="3" spans="2:29" ht="102.75" customHeight="1" x14ac:dyDescent="0.25">
      <c r="C3" s="120" t="s">
        <v>176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</row>
    <row r="5" spans="2:29" ht="36.75" customHeight="1" x14ac:dyDescent="0.25">
      <c r="B5" s="118" t="s">
        <v>5</v>
      </c>
      <c r="C5" s="118" t="s">
        <v>6</v>
      </c>
      <c r="D5" s="131" t="s">
        <v>7</v>
      </c>
      <c r="E5" s="132"/>
      <c r="F5" s="132"/>
      <c r="G5" s="132"/>
      <c r="H5" s="132"/>
      <c r="I5" s="132"/>
      <c r="J5" s="132"/>
      <c r="K5" s="132"/>
      <c r="L5" s="133"/>
      <c r="M5" s="121" t="s">
        <v>8</v>
      </c>
      <c r="N5" s="122" t="s">
        <v>19</v>
      </c>
      <c r="O5" s="123" t="s">
        <v>8</v>
      </c>
      <c r="P5" s="123"/>
      <c r="Q5" s="123"/>
      <c r="R5" s="123"/>
      <c r="S5" s="123"/>
      <c r="T5" s="118" t="s">
        <v>13</v>
      </c>
      <c r="U5" s="118"/>
      <c r="V5" s="126" t="s">
        <v>93</v>
      </c>
      <c r="W5" s="127"/>
      <c r="X5" s="127"/>
      <c r="Y5" s="127"/>
      <c r="Z5" s="127"/>
      <c r="AA5" s="127"/>
      <c r="AB5" s="127"/>
      <c r="AC5" s="128"/>
    </row>
    <row r="6" spans="2:29" ht="70.5" customHeight="1" x14ac:dyDescent="0.25">
      <c r="B6" s="118"/>
      <c r="C6" s="118"/>
      <c r="D6" s="134"/>
      <c r="E6" s="135"/>
      <c r="F6" s="135"/>
      <c r="G6" s="135"/>
      <c r="H6" s="135"/>
      <c r="I6" s="135"/>
      <c r="J6" s="135"/>
      <c r="K6" s="135"/>
      <c r="L6" s="136"/>
      <c r="M6" s="121"/>
      <c r="N6" s="122"/>
      <c r="O6" s="123"/>
      <c r="P6" s="123"/>
      <c r="Q6" s="123"/>
      <c r="R6" s="123"/>
      <c r="S6" s="123"/>
      <c r="T6" s="118"/>
      <c r="U6" s="118"/>
      <c r="V6" s="142" t="s">
        <v>16</v>
      </c>
      <c r="W6" s="142"/>
      <c r="X6" s="119" t="s">
        <v>17</v>
      </c>
      <c r="Y6" s="119"/>
      <c r="Z6" s="124" t="s">
        <v>103</v>
      </c>
      <c r="AA6" s="125"/>
      <c r="AB6" s="129" t="s">
        <v>122</v>
      </c>
      <c r="AC6" s="130"/>
    </row>
    <row r="7" spans="2:29" ht="15" hidden="1" customHeight="1" x14ac:dyDescent="0.3">
      <c r="B7" s="118"/>
      <c r="C7" s="118"/>
      <c r="D7" s="137"/>
      <c r="E7" s="138"/>
      <c r="F7" s="138"/>
      <c r="G7" s="138"/>
      <c r="H7" s="138"/>
      <c r="I7" s="138"/>
      <c r="J7" s="138"/>
      <c r="K7" s="138"/>
      <c r="L7" s="139"/>
      <c r="M7" s="121"/>
      <c r="N7" s="122"/>
      <c r="O7" s="123"/>
      <c r="P7" s="123"/>
      <c r="Q7" s="123"/>
      <c r="R7" s="123"/>
      <c r="S7" s="123"/>
      <c r="T7" s="1"/>
      <c r="U7" s="1"/>
      <c r="V7" s="48"/>
      <c r="W7" s="48"/>
      <c r="X7" s="43"/>
      <c r="Y7" s="43"/>
      <c r="Z7" s="55"/>
      <c r="AA7" s="55"/>
      <c r="AB7" s="99"/>
      <c r="AC7" s="99"/>
    </row>
    <row r="8" spans="2:29" ht="107.25" customHeight="1" x14ac:dyDescent="0.25">
      <c r="B8" s="118"/>
      <c r="C8" s="118"/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112</v>
      </c>
      <c r="J8" s="4" t="s">
        <v>113</v>
      </c>
      <c r="K8" s="4" t="s">
        <v>177</v>
      </c>
      <c r="L8" s="4" t="s">
        <v>178</v>
      </c>
      <c r="M8" s="121"/>
      <c r="N8" s="122"/>
      <c r="O8" s="5" t="s">
        <v>9</v>
      </c>
      <c r="P8" s="5" t="s">
        <v>10</v>
      </c>
      <c r="Q8" s="5" t="s">
        <v>11</v>
      </c>
      <c r="R8" s="5" t="s">
        <v>111</v>
      </c>
      <c r="S8" s="5" t="s">
        <v>12</v>
      </c>
      <c r="T8" s="5" t="s">
        <v>14</v>
      </c>
      <c r="U8" s="5" t="s">
        <v>15</v>
      </c>
      <c r="V8" s="49" t="s">
        <v>175</v>
      </c>
      <c r="W8" s="49" t="s">
        <v>18</v>
      </c>
      <c r="X8" s="44" t="s">
        <v>174</v>
      </c>
      <c r="Y8" s="44" t="s">
        <v>173</v>
      </c>
      <c r="Z8" s="56" t="s">
        <v>172</v>
      </c>
      <c r="AA8" s="56" t="s">
        <v>104</v>
      </c>
      <c r="AB8" s="100" t="s">
        <v>170</v>
      </c>
      <c r="AC8" s="100" t="s">
        <v>171</v>
      </c>
    </row>
    <row r="9" spans="2:29" ht="20.25" x14ac:dyDescent="0.3"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39">
        <v>7</v>
      </c>
      <c r="I9" s="39">
        <v>8</v>
      </c>
      <c r="J9" s="1">
        <v>9</v>
      </c>
      <c r="K9" s="105">
        <v>10</v>
      </c>
      <c r="L9" s="105">
        <v>11</v>
      </c>
      <c r="M9" s="60">
        <v>12</v>
      </c>
      <c r="N9" s="1">
        <v>13</v>
      </c>
      <c r="O9" s="1">
        <v>14</v>
      </c>
      <c r="P9" s="1">
        <v>15</v>
      </c>
      <c r="Q9" s="1">
        <v>16</v>
      </c>
      <c r="R9" s="38">
        <v>17</v>
      </c>
      <c r="S9" s="1">
        <v>18</v>
      </c>
      <c r="T9" s="1">
        <v>19</v>
      </c>
      <c r="U9" s="1">
        <v>20</v>
      </c>
      <c r="V9" s="50">
        <v>21</v>
      </c>
      <c r="W9" s="50">
        <v>22</v>
      </c>
      <c r="X9" s="45">
        <v>23</v>
      </c>
      <c r="Y9" s="43">
        <v>24</v>
      </c>
      <c r="Z9" s="57">
        <v>25</v>
      </c>
      <c r="AA9" s="57">
        <v>26</v>
      </c>
      <c r="AB9" s="107">
        <v>27</v>
      </c>
      <c r="AC9" s="107">
        <v>28</v>
      </c>
    </row>
    <row r="10" spans="2:29" ht="20.25" x14ac:dyDescent="0.3">
      <c r="B10" s="14"/>
      <c r="C10" s="32" t="s">
        <v>20</v>
      </c>
      <c r="D10" s="58"/>
      <c r="E10" s="58"/>
      <c r="F10" s="58"/>
      <c r="G10" s="58"/>
      <c r="H10" s="58"/>
      <c r="I10" s="58"/>
      <c r="J10" s="58"/>
      <c r="K10" s="58"/>
      <c r="L10" s="58"/>
      <c r="M10" s="58">
        <f>SUM(M11+M30+M36+M57+M82)</f>
        <v>5940</v>
      </c>
      <c r="N10" s="58"/>
      <c r="O10" s="58"/>
      <c r="P10" s="58"/>
      <c r="Q10" s="58"/>
      <c r="R10" s="58"/>
      <c r="S10" s="58"/>
      <c r="T10" s="98"/>
      <c r="U10" s="58">
        <f t="shared" ref="U10:Z10" si="0">SUM(U11+U30+U36+U57+U82)</f>
        <v>668</v>
      </c>
      <c r="V10" s="58">
        <f t="shared" si="0"/>
        <v>612</v>
      </c>
      <c r="W10" s="58">
        <f t="shared" si="0"/>
        <v>864</v>
      </c>
      <c r="X10" s="58">
        <f t="shared" si="0"/>
        <v>612</v>
      </c>
      <c r="Y10" s="58">
        <f t="shared" si="0"/>
        <v>864</v>
      </c>
      <c r="Z10" s="58">
        <f t="shared" si="0"/>
        <v>612</v>
      </c>
      <c r="AA10" s="58">
        <f>SUM(AA11+AA30+AA36+AA57)</f>
        <v>864</v>
      </c>
      <c r="AB10" s="58">
        <f>SUM(AB11+AB30+AB36+AB57+AB82)</f>
        <v>612</v>
      </c>
      <c r="AC10" s="58">
        <f>SUM(AC11+AC30+AC36+AC57+AC82)</f>
        <v>900</v>
      </c>
    </row>
    <row r="11" spans="2:29" ht="21" x14ac:dyDescent="0.3">
      <c r="B11" s="15" t="s">
        <v>21</v>
      </c>
      <c r="C11" s="15" t="s">
        <v>22</v>
      </c>
      <c r="D11" s="59"/>
      <c r="E11" s="59"/>
      <c r="F11" s="59"/>
      <c r="G11" s="59"/>
      <c r="H11" s="59"/>
      <c r="I11" s="59"/>
      <c r="J11" s="59"/>
      <c r="K11" s="59"/>
      <c r="L11" s="59"/>
      <c r="M11" s="64">
        <f>SUM(M13:M29)</f>
        <v>1476</v>
      </c>
      <c r="N11" s="64"/>
      <c r="O11" s="64"/>
      <c r="P11" s="64"/>
      <c r="Q11" s="64"/>
      <c r="R11" s="64"/>
      <c r="S11" s="64"/>
      <c r="T11" s="64">
        <f>SUM(T13:T29)</f>
        <v>1412</v>
      </c>
      <c r="U11" s="64">
        <f t="shared" ref="U11:Y11" si="1">SUM(U13:U29)</f>
        <v>64</v>
      </c>
      <c r="V11" s="64">
        <f>SUM(V13:V29)</f>
        <v>544</v>
      </c>
      <c r="W11" s="64">
        <f>SUM(W13:W29)</f>
        <v>638</v>
      </c>
      <c r="X11" s="64">
        <f t="shared" si="1"/>
        <v>294</v>
      </c>
      <c r="Y11" s="64">
        <f t="shared" si="1"/>
        <v>0</v>
      </c>
      <c r="Z11" s="65">
        <f>SUM(Z13:Z29)</f>
        <v>0</v>
      </c>
      <c r="AA11" s="66">
        <f>SUM(AA13:AA29)</f>
        <v>0</v>
      </c>
      <c r="AB11" s="64">
        <f>SUM(AB12:AB29)</f>
        <v>0</v>
      </c>
      <c r="AC11" s="64">
        <f>SUM(AC12:AC29)</f>
        <v>0</v>
      </c>
    </row>
    <row r="12" spans="2:29" ht="20.25" x14ac:dyDescent="0.3">
      <c r="B12" s="115" t="s">
        <v>88</v>
      </c>
      <c r="C12" s="117"/>
      <c r="D12" s="39"/>
      <c r="E12" s="39"/>
      <c r="F12" s="39"/>
      <c r="G12" s="39"/>
      <c r="H12" s="39"/>
      <c r="I12" s="39"/>
      <c r="J12" s="39"/>
      <c r="K12" s="105"/>
      <c r="L12" s="105"/>
      <c r="M12" s="60"/>
      <c r="N12" s="39"/>
      <c r="O12" s="39"/>
      <c r="P12" s="39"/>
      <c r="Q12" s="39"/>
      <c r="R12" s="39"/>
      <c r="S12" s="39"/>
      <c r="T12" s="39"/>
      <c r="U12" s="39"/>
      <c r="V12" s="50"/>
      <c r="W12" s="50"/>
      <c r="X12" s="45"/>
      <c r="Y12" s="45"/>
      <c r="Z12" s="67"/>
      <c r="AA12" s="67"/>
      <c r="AB12" s="102"/>
      <c r="AC12" s="102"/>
    </row>
    <row r="13" spans="2:29" ht="20.25" x14ac:dyDescent="0.3">
      <c r="B13" s="7" t="s">
        <v>23</v>
      </c>
      <c r="C13" s="16" t="s">
        <v>115</v>
      </c>
      <c r="D13" s="20">
        <v>1</v>
      </c>
      <c r="E13" s="20"/>
      <c r="F13" s="20" t="s">
        <v>89</v>
      </c>
      <c r="G13" s="20"/>
      <c r="H13" s="68"/>
      <c r="I13" s="68"/>
      <c r="J13" s="68"/>
      <c r="K13" s="68"/>
      <c r="L13" s="68"/>
      <c r="M13" s="61">
        <f t="shared" ref="M13:M24" si="2">SUM(O13:S13)</f>
        <v>72</v>
      </c>
      <c r="N13" s="39"/>
      <c r="O13" s="26">
        <v>30</v>
      </c>
      <c r="P13" s="26">
        <v>36</v>
      </c>
      <c r="Q13" s="26"/>
      <c r="R13" s="26"/>
      <c r="S13" s="26">
        <v>6</v>
      </c>
      <c r="T13" s="26">
        <v>72</v>
      </c>
      <c r="U13" s="37"/>
      <c r="V13" s="51">
        <v>42</v>
      </c>
      <c r="W13" s="52">
        <v>30</v>
      </c>
      <c r="X13" s="46"/>
      <c r="Y13" s="47"/>
      <c r="Z13" s="67"/>
      <c r="AA13" s="67"/>
      <c r="AB13" s="103"/>
      <c r="AC13" s="103"/>
    </row>
    <row r="14" spans="2:29" ht="20.25" x14ac:dyDescent="0.3">
      <c r="B14" s="7" t="s">
        <v>24</v>
      </c>
      <c r="C14" s="16" t="s">
        <v>25</v>
      </c>
      <c r="D14" s="20">
        <v>1</v>
      </c>
      <c r="E14" s="20"/>
      <c r="F14" s="20" t="s">
        <v>90</v>
      </c>
      <c r="G14" s="20"/>
      <c r="H14" s="68"/>
      <c r="I14" s="68"/>
      <c r="J14" s="68"/>
      <c r="K14" s="68"/>
      <c r="L14" s="68"/>
      <c r="M14" s="61">
        <f t="shared" si="2"/>
        <v>108</v>
      </c>
      <c r="N14" s="39"/>
      <c r="O14" s="26">
        <v>9</v>
      </c>
      <c r="P14" s="26">
        <v>97</v>
      </c>
      <c r="Q14" s="26"/>
      <c r="R14" s="26"/>
      <c r="S14" s="26">
        <v>2</v>
      </c>
      <c r="T14" s="26">
        <v>108</v>
      </c>
      <c r="U14" s="37"/>
      <c r="V14" s="51">
        <v>74</v>
      </c>
      <c r="W14" s="52">
        <v>34</v>
      </c>
      <c r="X14" s="46"/>
      <c r="Y14" s="47"/>
      <c r="Z14" s="67"/>
      <c r="AA14" s="67"/>
      <c r="AB14" s="103"/>
      <c r="AC14" s="103"/>
    </row>
    <row r="15" spans="2:29" ht="23.25" customHeight="1" x14ac:dyDescent="0.3">
      <c r="B15" s="7" t="s">
        <v>26</v>
      </c>
      <c r="C15" s="16" t="s">
        <v>116</v>
      </c>
      <c r="D15" s="21" t="s">
        <v>91</v>
      </c>
      <c r="E15" s="20"/>
      <c r="F15" s="20"/>
      <c r="G15" s="20" t="s">
        <v>89</v>
      </c>
      <c r="H15" s="68"/>
      <c r="I15" s="68"/>
      <c r="J15" s="68"/>
      <c r="K15" s="68"/>
      <c r="L15" s="68"/>
      <c r="M15" s="61">
        <v>232</v>
      </c>
      <c r="N15" s="39"/>
      <c r="O15" s="26">
        <v>182</v>
      </c>
      <c r="P15" s="26">
        <v>44</v>
      </c>
      <c r="Q15" s="26"/>
      <c r="R15" s="26"/>
      <c r="S15" s="26">
        <v>6</v>
      </c>
      <c r="T15" s="26">
        <v>232</v>
      </c>
      <c r="U15" s="37"/>
      <c r="V15" s="51">
        <v>62</v>
      </c>
      <c r="W15" s="52">
        <v>68</v>
      </c>
      <c r="X15" s="46">
        <v>102</v>
      </c>
      <c r="Y15" s="47"/>
      <c r="Z15" s="67"/>
      <c r="AA15" s="67"/>
      <c r="AB15" s="103"/>
      <c r="AC15" s="103"/>
    </row>
    <row r="16" spans="2:29" ht="20.25" x14ac:dyDescent="0.3">
      <c r="B16" s="7" t="s">
        <v>27</v>
      </c>
      <c r="C16" s="16" t="s">
        <v>28</v>
      </c>
      <c r="D16" s="20">
        <v>2</v>
      </c>
      <c r="E16" s="20"/>
      <c r="F16" s="20"/>
      <c r="G16" s="20" t="s">
        <v>90</v>
      </c>
      <c r="H16" s="68"/>
      <c r="I16" s="68"/>
      <c r="J16" s="68"/>
      <c r="K16" s="68"/>
      <c r="L16" s="68"/>
      <c r="M16" s="61">
        <f t="shared" si="2"/>
        <v>72</v>
      </c>
      <c r="N16" s="39"/>
      <c r="O16" s="26"/>
      <c r="P16" s="26">
        <v>70</v>
      </c>
      <c r="Q16" s="26"/>
      <c r="R16" s="26"/>
      <c r="S16" s="26">
        <v>2</v>
      </c>
      <c r="T16" s="26">
        <v>72</v>
      </c>
      <c r="U16" s="37"/>
      <c r="V16" s="51">
        <v>34</v>
      </c>
      <c r="W16" s="52">
        <v>28</v>
      </c>
      <c r="X16" s="46">
        <v>10</v>
      </c>
      <c r="Y16" s="47"/>
      <c r="Z16" s="67"/>
      <c r="AA16" s="67"/>
      <c r="AB16" s="103"/>
      <c r="AC16" s="103"/>
    </row>
    <row r="17" spans="2:29" ht="20.25" x14ac:dyDescent="0.3">
      <c r="B17" s="7" t="s">
        <v>29</v>
      </c>
      <c r="C17" s="16" t="s">
        <v>30</v>
      </c>
      <c r="D17" s="20">
        <v>2</v>
      </c>
      <c r="E17" s="20"/>
      <c r="F17" s="20"/>
      <c r="G17" s="20" t="s">
        <v>90</v>
      </c>
      <c r="H17" s="68"/>
      <c r="I17" s="68"/>
      <c r="J17" s="68"/>
      <c r="K17" s="68"/>
      <c r="L17" s="68"/>
      <c r="M17" s="61">
        <v>134</v>
      </c>
      <c r="N17" s="39"/>
      <c r="O17" s="26">
        <v>30</v>
      </c>
      <c r="P17" s="26">
        <v>102</v>
      </c>
      <c r="Q17" s="26"/>
      <c r="R17" s="26"/>
      <c r="S17" s="26">
        <v>2</v>
      </c>
      <c r="T17" s="26">
        <v>134</v>
      </c>
      <c r="U17" s="37"/>
      <c r="V17" s="51">
        <v>51</v>
      </c>
      <c r="W17" s="52">
        <v>43</v>
      </c>
      <c r="X17" s="46">
        <v>40</v>
      </c>
      <c r="Y17" s="47"/>
      <c r="Z17" s="67"/>
      <c r="AA17" s="67"/>
      <c r="AB17" s="103"/>
      <c r="AC17" s="103"/>
    </row>
    <row r="18" spans="2:29" ht="24" customHeight="1" x14ac:dyDescent="0.3">
      <c r="B18" s="7" t="s">
        <v>31</v>
      </c>
      <c r="C18" s="16" t="s">
        <v>117</v>
      </c>
      <c r="D18" s="21" t="s">
        <v>91</v>
      </c>
      <c r="E18" s="20"/>
      <c r="F18" s="20"/>
      <c r="G18" s="20" t="s">
        <v>89</v>
      </c>
      <c r="H18" s="68"/>
      <c r="I18" s="68"/>
      <c r="J18" s="68"/>
      <c r="K18" s="68"/>
      <c r="L18" s="68"/>
      <c r="M18" s="61">
        <v>180</v>
      </c>
      <c r="N18" s="39"/>
      <c r="O18" s="26">
        <v>134</v>
      </c>
      <c r="P18" s="26">
        <v>40</v>
      </c>
      <c r="Q18" s="26"/>
      <c r="R18" s="26"/>
      <c r="S18" s="26">
        <v>6</v>
      </c>
      <c r="T18" s="26">
        <v>180</v>
      </c>
      <c r="U18" s="37"/>
      <c r="V18" s="52">
        <v>81</v>
      </c>
      <c r="W18" s="52">
        <v>60</v>
      </c>
      <c r="X18" s="47">
        <v>39</v>
      </c>
      <c r="Y18" s="47"/>
      <c r="Z18" s="67"/>
      <c r="AA18" s="67"/>
      <c r="AB18" s="103"/>
      <c r="AC18" s="103"/>
    </row>
    <row r="19" spans="2:29" ht="20.25" x14ac:dyDescent="0.3">
      <c r="B19" s="7" t="s">
        <v>32</v>
      </c>
      <c r="C19" s="16" t="s">
        <v>118</v>
      </c>
      <c r="D19" s="21" t="s">
        <v>91</v>
      </c>
      <c r="E19" s="20"/>
      <c r="F19" s="20"/>
      <c r="G19" s="20" t="s">
        <v>90</v>
      </c>
      <c r="H19" s="68"/>
      <c r="I19" s="68"/>
      <c r="J19" s="68"/>
      <c r="K19" s="68"/>
      <c r="L19" s="68"/>
      <c r="M19" s="61">
        <v>128</v>
      </c>
      <c r="N19" s="39"/>
      <c r="O19" s="26">
        <v>60</v>
      </c>
      <c r="P19" s="26">
        <v>64</v>
      </c>
      <c r="Q19" s="26"/>
      <c r="R19" s="26"/>
      <c r="S19" s="26">
        <v>2</v>
      </c>
      <c r="T19" s="26">
        <v>128</v>
      </c>
      <c r="U19" s="37"/>
      <c r="V19" s="52">
        <v>48</v>
      </c>
      <c r="W19" s="52">
        <v>40</v>
      </c>
      <c r="X19" s="47">
        <v>40</v>
      </c>
      <c r="Y19" s="47"/>
      <c r="Z19" s="67"/>
      <c r="AA19" s="67"/>
      <c r="AB19" s="103"/>
      <c r="AC19" s="103"/>
    </row>
    <row r="20" spans="2:29" ht="20.25" x14ac:dyDescent="0.3">
      <c r="B20" s="7" t="s">
        <v>33</v>
      </c>
      <c r="C20" s="16" t="s">
        <v>119</v>
      </c>
      <c r="D20" s="21" t="s">
        <v>92</v>
      </c>
      <c r="E20" s="20"/>
      <c r="F20" s="20" t="s">
        <v>90</v>
      </c>
      <c r="G20" s="20"/>
      <c r="H20" s="68"/>
      <c r="I20" s="68"/>
      <c r="J20" s="68"/>
      <c r="K20" s="68"/>
      <c r="L20" s="68"/>
      <c r="M20" s="61">
        <v>56</v>
      </c>
      <c r="N20" s="39"/>
      <c r="O20" s="26">
        <v>31</v>
      </c>
      <c r="P20" s="26">
        <v>23</v>
      </c>
      <c r="Q20" s="26"/>
      <c r="R20" s="26"/>
      <c r="S20" s="26">
        <v>2</v>
      </c>
      <c r="T20" s="26">
        <v>56</v>
      </c>
      <c r="U20" s="37"/>
      <c r="V20" s="52"/>
      <c r="W20" s="52">
        <v>56</v>
      </c>
      <c r="X20" s="47"/>
      <c r="Y20" s="47"/>
      <c r="Z20" s="67"/>
      <c r="AA20" s="67"/>
      <c r="AB20" s="103"/>
      <c r="AC20" s="103"/>
    </row>
    <row r="21" spans="2:29" ht="20.25" x14ac:dyDescent="0.3">
      <c r="B21" s="9" t="s">
        <v>34</v>
      </c>
      <c r="C21" s="17" t="s">
        <v>120</v>
      </c>
      <c r="D21" s="22" t="s">
        <v>91</v>
      </c>
      <c r="E21" s="69"/>
      <c r="F21" s="69"/>
      <c r="G21" s="69" t="s">
        <v>90</v>
      </c>
      <c r="H21" s="70"/>
      <c r="I21" s="70"/>
      <c r="J21" s="70"/>
      <c r="K21" s="70"/>
      <c r="L21" s="70"/>
      <c r="M21" s="61">
        <v>130</v>
      </c>
      <c r="N21" s="39"/>
      <c r="O21" s="26">
        <v>68</v>
      </c>
      <c r="P21" s="26">
        <v>60</v>
      </c>
      <c r="Q21" s="26"/>
      <c r="R21" s="26"/>
      <c r="S21" s="26">
        <v>2</v>
      </c>
      <c r="T21" s="26">
        <v>130</v>
      </c>
      <c r="U21" s="37"/>
      <c r="V21" s="51">
        <v>34</v>
      </c>
      <c r="W21" s="52">
        <v>64</v>
      </c>
      <c r="X21" s="46">
        <v>32</v>
      </c>
      <c r="Y21" s="47"/>
      <c r="Z21" s="67"/>
      <c r="AA21" s="67"/>
      <c r="AB21" s="103"/>
      <c r="AC21" s="103"/>
    </row>
    <row r="22" spans="2:29" ht="20.25" x14ac:dyDescent="0.3">
      <c r="B22" s="9" t="s">
        <v>35</v>
      </c>
      <c r="C22" s="17" t="s">
        <v>36</v>
      </c>
      <c r="D22" s="22" t="s">
        <v>91</v>
      </c>
      <c r="E22" s="69"/>
      <c r="F22" s="69"/>
      <c r="G22" s="69" t="s">
        <v>90</v>
      </c>
      <c r="H22" s="70"/>
      <c r="I22" s="70"/>
      <c r="J22" s="70"/>
      <c r="K22" s="70"/>
      <c r="L22" s="70"/>
      <c r="M22" s="61">
        <f t="shared" si="2"/>
        <v>72</v>
      </c>
      <c r="N22" s="39"/>
      <c r="O22" s="26">
        <v>36</v>
      </c>
      <c r="P22" s="26">
        <v>34</v>
      </c>
      <c r="Q22" s="26"/>
      <c r="R22" s="26"/>
      <c r="S22" s="26">
        <v>2</v>
      </c>
      <c r="T22" s="26">
        <v>72</v>
      </c>
      <c r="U22" s="37"/>
      <c r="V22" s="52"/>
      <c r="W22" s="52">
        <v>41</v>
      </c>
      <c r="X22" s="47">
        <v>31</v>
      </c>
      <c r="Y22" s="47"/>
      <c r="Z22" s="67"/>
      <c r="AA22" s="67"/>
      <c r="AB22" s="103"/>
      <c r="AC22" s="103"/>
    </row>
    <row r="23" spans="2:29" ht="20.25" x14ac:dyDescent="0.3">
      <c r="B23" s="9" t="s">
        <v>37</v>
      </c>
      <c r="C23" s="17" t="s">
        <v>121</v>
      </c>
      <c r="D23" s="22" t="s">
        <v>92</v>
      </c>
      <c r="E23" s="69"/>
      <c r="F23" s="69" t="s">
        <v>90</v>
      </c>
      <c r="G23" s="69"/>
      <c r="H23" s="70"/>
      <c r="I23" s="70"/>
      <c r="J23" s="70"/>
      <c r="K23" s="70"/>
      <c r="L23" s="70"/>
      <c r="M23" s="61">
        <v>56</v>
      </c>
      <c r="N23" s="39"/>
      <c r="O23" s="26">
        <v>27</v>
      </c>
      <c r="P23" s="26">
        <v>27</v>
      </c>
      <c r="Q23" s="26"/>
      <c r="R23" s="26"/>
      <c r="S23" s="26">
        <v>2</v>
      </c>
      <c r="T23" s="26">
        <v>56</v>
      </c>
      <c r="U23" s="37"/>
      <c r="V23" s="52"/>
      <c r="W23" s="52">
        <v>56</v>
      </c>
      <c r="X23" s="47"/>
      <c r="Y23" s="47"/>
      <c r="Z23" s="67"/>
      <c r="AA23" s="67"/>
      <c r="AB23" s="103"/>
      <c r="AC23" s="103"/>
    </row>
    <row r="24" spans="2:29" ht="20.25" x14ac:dyDescent="0.3">
      <c r="B24" s="9" t="s">
        <v>38</v>
      </c>
      <c r="C24" s="17" t="s">
        <v>39</v>
      </c>
      <c r="D24" s="22" t="s">
        <v>92</v>
      </c>
      <c r="E24" s="69"/>
      <c r="F24" s="69" t="s">
        <v>90</v>
      </c>
      <c r="G24" s="69"/>
      <c r="H24" s="70"/>
      <c r="I24" s="70"/>
      <c r="J24" s="70"/>
      <c r="K24" s="70"/>
      <c r="L24" s="70"/>
      <c r="M24" s="61">
        <f t="shared" si="2"/>
        <v>72</v>
      </c>
      <c r="N24" s="39"/>
      <c r="O24" s="26">
        <v>4</v>
      </c>
      <c r="P24" s="26">
        <v>66</v>
      </c>
      <c r="Q24" s="26"/>
      <c r="R24" s="26"/>
      <c r="S24" s="26">
        <v>2</v>
      </c>
      <c r="T24" s="26">
        <v>72</v>
      </c>
      <c r="U24" s="37"/>
      <c r="V24" s="52">
        <v>34</v>
      </c>
      <c r="W24" s="52">
        <v>38</v>
      </c>
      <c r="X24" s="47"/>
      <c r="Y24" s="47"/>
      <c r="Z24" s="67"/>
      <c r="AA24" s="67"/>
      <c r="AB24" s="103"/>
      <c r="AC24" s="103"/>
    </row>
    <row r="25" spans="2:29" ht="20.25" x14ac:dyDescent="0.3">
      <c r="B25" s="9" t="s">
        <v>40</v>
      </c>
      <c r="C25" s="17" t="s">
        <v>41</v>
      </c>
      <c r="D25" s="22" t="s">
        <v>92</v>
      </c>
      <c r="E25" s="69"/>
      <c r="F25" s="69" t="s">
        <v>90</v>
      </c>
      <c r="G25" s="69"/>
      <c r="H25" s="70"/>
      <c r="I25" s="70"/>
      <c r="J25" s="70"/>
      <c r="K25" s="70"/>
      <c r="L25" s="70"/>
      <c r="M25" s="61">
        <v>68</v>
      </c>
      <c r="N25" s="39"/>
      <c r="O25" s="26">
        <v>20</v>
      </c>
      <c r="P25" s="26">
        <v>46</v>
      </c>
      <c r="Q25" s="26"/>
      <c r="R25" s="26"/>
      <c r="S25" s="26">
        <v>2</v>
      </c>
      <c r="T25" s="26">
        <v>68</v>
      </c>
      <c r="U25" s="37"/>
      <c r="V25" s="52">
        <v>34</v>
      </c>
      <c r="W25" s="52">
        <v>34</v>
      </c>
      <c r="X25" s="47"/>
      <c r="Y25" s="47"/>
      <c r="Z25" s="67"/>
      <c r="AA25" s="67"/>
      <c r="AB25" s="103"/>
      <c r="AC25" s="103"/>
    </row>
    <row r="26" spans="2:29" ht="20.25" x14ac:dyDescent="0.3">
      <c r="B26" s="115" t="s">
        <v>81</v>
      </c>
      <c r="C26" s="116"/>
      <c r="D26" s="23"/>
      <c r="E26" s="71"/>
      <c r="F26" s="71"/>
      <c r="G26" s="71"/>
      <c r="H26" s="72"/>
      <c r="I26" s="72"/>
      <c r="J26" s="72"/>
      <c r="K26" s="72"/>
      <c r="L26" s="72"/>
      <c r="M26" s="61"/>
      <c r="N26" s="39"/>
      <c r="O26" s="26"/>
      <c r="P26" s="26"/>
      <c r="Q26" s="26"/>
      <c r="R26" s="26"/>
      <c r="S26" s="26"/>
      <c r="T26" s="26"/>
      <c r="U26" s="37"/>
      <c r="V26" s="52"/>
      <c r="W26" s="52"/>
      <c r="X26" s="47"/>
      <c r="Y26" s="47"/>
      <c r="Z26" s="67"/>
      <c r="AA26" s="67"/>
      <c r="AB26" s="103"/>
      <c r="AC26" s="103"/>
    </row>
    <row r="27" spans="2:29" ht="20.25" x14ac:dyDescent="0.3">
      <c r="B27" s="9" t="s">
        <v>101</v>
      </c>
      <c r="C27" s="18" t="s">
        <v>42</v>
      </c>
      <c r="D27" s="24" t="s">
        <v>92</v>
      </c>
      <c r="E27" s="73" t="s">
        <v>90</v>
      </c>
      <c r="F27" s="73"/>
      <c r="G27" s="73"/>
      <c r="H27" s="74"/>
      <c r="I27" s="74"/>
      <c r="J27" s="74"/>
      <c r="K27" s="74"/>
      <c r="L27" s="74"/>
      <c r="M27" s="61">
        <v>32</v>
      </c>
      <c r="N27" s="39"/>
      <c r="O27" s="26">
        <v>15</v>
      </c>
      <c r="P27" s="26">
        <v>15</v>
      </c>
      <c r="Q27" s="26"/>
      <c r="R27" s="26"/>
      <c r="S27" s="26">
        <v>2</v>
      </c>
      <c r="T27" s="26"/>
      <c r="U27" s="37">
        <v>32</v>
      </c>
      <c r="V27" s="52">
        <v>32</v>
      </c>
      <c r="W27" s="52"/>
      <c r="X27" s="47"/>
      <c r="Y27" s="47"/>
      <c r="Z27" s="67"/>
      <c r="AA27" s="67"/>
      <c r="AB27" s="103"/>
      <c r="AC27" s="103"/>
    </row>
    <row r="28" spans="2:29" ht="20.25" x14ac:dyDescent="0.3">
      <c r="B28" s="9" t="s">
        <v>102</v>
      </c>
      <c r="C28" s="19" t="s">
        <v>43</v>
      </c>
      <c r="D28" s="25" t="s">
        <v>92</v>
      </c>
      <c r="E28" s="75" t="s">
        <v>90</v>
      </c>
      <c r="F28" s="75"/>
      <c r="G28" s="75"/>
      <c r="H28" s="76"/>
      <c r="I28" s="76"/>
      <c r="J28" s="76"/>
      <c r="K28" s="76"/>
      <c r="L28" s="76"/>
      <c r="M28" s="61">
        <f>SUM(O28:S28)</f>
        <v>32</v>
      </c>
      <c r="N28" s="39"/>
      <c r="O28" s="26">
        <v>10</v>
      </c>
      <c r="P28" s="26">
        <v>20</v>
      </c>
      <c r="Q28" s="26"/>
      <c r="R28" s="26"/>
      <c r="S28" s="26">
        <v>2</v>
      </c>
      <c r="T28" s="26"/>
      <c r="U28" s="37">
        <v>32</v>
      </c>
      <c r="V28" s="52">
        <v>18</v>
      </c>
      <c r="W28" s="52">
        <v>14</v>
      </c>
      <c r="X28" s="47"/>
      <c r="Y28" s="47"/>
      <c r="Z28" s="67"/>
      <c r="AA28" s="67"/>
      <c r="AB28" s="103"/>
      <c r="AC28" s="103"/>
    </row>
    <row r="29" spans="2:29" ht="20.25" x14ac:dyDescent="0.3">
      <c r="B29" s="10" t="s">
        <v>44</v>
      </c>
      <c r="C29" s="19" t="s">
        <v>45</v>
      </c>
      <c r="D29" s="25" t="s">
        <v>92</v>
      </c>
      <c r="E29" s="75"/>
      <c r="F29" s="75" t="s">
        <v>90</v>
      </c>
      <c r="G29" s="75"/>
      <c r="H29" s="76"/>
      <c r="I29" s="76"/>
      <c r="J29" s="76"/>
      <c r="K29" s="76"/>
      <c r="L29" s="76"/>
      <c r="M29" s="61">
        <v>32</v>
      </c>
      <c r="N29" s="39"/>
      <c r="O29" s="26"/>
      <c r="P29" s="26"/>
      <c r="Q29" s="26">
        <v>32</v>
      </c>
      <c r="R29" s="26"/>
      <c r="S29" s="26"/>
      <c r="T29" s="26">
        <v>32</v>
      </c>
      <c r="U29" s="37"/>
      <c r="V29" s="52"/>
      <c r="W29" s="52">
        <v>32</v>
      </c>
      <c r="X29" s="47"/>
      <c r="Y29" s="47"/>
      <c r="Z29" s="67"/>
      <c r="AA29" s="67"/>
      <c r="AB29" s="103"/>
      <c r="AC29" s="103"/>
    </row>
    <row r="30" spans="2:29" ht="20.25" x14ac:dyDescent="0.3">
      <c r="B30" s="15" t="s">
        <v>82</v>
      </c>
      <c r="C30" s="15" t="s">
        <v>83</v>
      </c>
      <c r="D30" s="77"/>
      <c r="E30" s="77"/>
      <c r="F30" s="77"/>
      <c r="G30" s="77"/>
      <c r="H30" s="77"/>
      <c r="I30" s="77"/>
      <c r="J30" s="77"/>
      <c r="K30" s="77"/>
      <c r="L30" s="77"/>
      <c r="M30" s="77">
        <f>SUM(M31:M35)</f>
        <v>338</v>
      </c>
      <c r="N30" s="77"/>
      <c r="O30" s="77"/>
      <c r="P30" s="77"/>
      <c r="Q30" s="77"/>
      <c r="R30" s="77"/>
      <c r="S30" s="77"/>
      <c r="T30" s="64">
        <f t="shared" ref="T30" si="3">SUM(T31:T35)</f>
        <v>338</v>
      </c>
      <c r="U30" s="64">
        <f t="shared" ref="U30:AA30" si="4">SUM(U31:U35)</f>
        <v>0</v>
      </c>
      <c r="V30" s="64">
        <f t="shared" si="4"/>
        <v>0</v>
      </c>
      <c r="W30" s="64">
        <f t="shared" si="4"/>
        <v>0</v>
      </c>
      <c r="X30" s="64">
        <f t="shared" si="4"/>
        <v>58</v>
      </c>
      <c r="Y30" s="64">
        <f t="shared" si="4"/>
        <v>152</v>
      </c>
      <c r="Z30" s="64">
        <f t="shared" si="4"/>
        <v>68</v>
      </c>
      <c r="AA30" s="64">
        <f t="shared" si="4"/>
        <v>26</v>
      </c>
      <c r="AB30" s="64">
        <f>SUM(AB31:AB35)</f>
        <v>34</v>
      </c>
      <c r="AC30" s="64">
        <f>SUM(AC31:AC35)</f>
        <v>0</v>
      </c>
    </row>
    <row r="31" spans="2:29" ht="21" x14ac:dyDescent="0.25">
      <c r="B31" s="8" t="s">
        <v>46</v>
      </c>
      <c r="C31" s="8" t="s">
        <v>47</v>
      </c>
      <c r="D31" s="27">
        <v>2</v>
      </c>
      <c r="E31" s="27"/>
      <c r="F31" s="27"/>
      <c r="G31" s="27" t="s">
        <v>90</v>
      </c>
      <c r="H31" s="28"/>
      <c r="I31" s="28"/>
      <c r="J31" s="28"/>
      <c r="K31" s="28"/>
      <c r="L31" s="28"/>
      <c r="M31" s="61">
        <v>32</v>
      </c>
      <c r="N31" s="39"/>
      <c r="O31" s="26">
        <v>30</v>
      </c>
      <c r="P31" s="78"/>
      <c r="Q31" s="39"/>
      <c r="R31" s="39"/>
      <c r="S31" s="39">
        <v>2</v>
      </c>
      <c r="T31" s="27">
        <v>32</v>
      </c>
      <c r="U31" s="27"/>
      <c r="V31" s="50"/>
      <c r="W31" s="50"/>
      <c r="X31" s="47">
        <v>32</v>
      </c>
      <c r="Y31" s="54"/>
      <c r="Z31" s="79"/>
      <c r="AA31" s="79"/>
      <c r="AB31" s="108"/>
      <c r="AC31" s="108"/>
    </row>
    <row r="32" spans="2:29" ht="37.5" x14ac:dyDescent="0.25">
      <c r="B32" s="8" t="s">
        <v>48</v>
      </c>
      <c r="C32" s="8" t="s">
        <v>49</v>
      </c>
      <c r="D32" s="27">
        <v>3</v>
      </c>
      <c r="E32" s="27"/>
      <c r="F32" s="27"/>
      <c r="G32" s="27"/>
      <c r="H32" s="28"/>
      <c r="I32" s="28" t="s">
        <v>90</v>
      </c>
      <c r="J32" s="28"/>
      <c r="K32" s="28"/>
      <c r="L32" s="28"/>
      <c r="M32" s="61">
        <v>102</v>
      </c>
      <c r="N32" s="39"/>
      <c r="O32" s="26">
        <v>16</v>
      </c>
      <c r="P32" s="78">
        <v>84</v>
      </c>
      <c r="Q32" s="39"/>
      <c r="R32" s="39"/>
      <c r="S32" s="39">
        <v>2</v>
      </c>
      <c r="T32" s="27">
        <v>102</v>
      </c>
      <c r="U32" s="27"/>
      <c r="V32" s="50"/>
      <c r="W32" s="50"/>
      <c r="X32" s="47"/>
      <c r="Y32" s="54">
        <v>60</v>
      </c>
      <c r="Z32" s="79">
        <v>42</v>
      </c>
      <c r="AA32" s="79"/>
      <c r="AB32" s="108"/>
      <c r="AC32" s="108"/>
    </row>
    <row r="33" spans="2:29" ht="21" x14ac:dyDescent="0.25">
      <c r="B33" s="8" t="s">
        <v>50</v>
      </c>
      <c r="C33" s="8" t="s">
        <v>51</v>
      </c>
      <c r="D33" s="27">
        <v>2</v>
      </c>
      <c r="E33" s="27"/>
      <c r="F33" s="27"/>
      <c r="G33" s="27"/>
      <c r="H33" s="28" t="s">
        <v>90</v>
      </c>
      <c r="I33" s="28"/>
      <c r="J33" s="28"/>
      <c r="K33" s="28"/>
      <c r="L33" s="28"/>
      <c r="M33" s="61">
        <v>66</v>
      </c>
      <c r="N33" s="39"/>
      <c r="O33" s="26">
        <v>48</v>
      </c>
      <c r="P33" s="78">
        <v>16</v>
      </c>
      <c r="Q33" s="39"/>
      <c r="R33" s="39"/>
      <c r="S33" s="39">
        <v>2</v>
      </c>
      <c r="T33" s="27">
        <v>66</v>
      </c>
      <c r="U33" s="27"/>
      <c r="V33" s="50"/>
      <c r="W33" s="50"/>
      <c r="X33" s="47"/>
      <c r="Y33" s="54">
        <v>66</v>
      </c>
      <c r="Z33" s="79"/>
      <c r="AA33" s="79"/>
      <c r="AB33" s="108"/>
      <c r="AC33" s="108"/>
    </row>
    <row r="34" spans="2:29" ht="20.25" x14ac:dyDescent="0.25">
      <c r="B34" s="8" t="s">
        <v>52</v>
      </c>
      <c r="C34" s="8" t="s">
        <v>39</v>
      </c>
      <c r="D34" s="27">
        <v>3</v>
      </c>
      <c r="E34" s="27"/>
      <c r="F34" s="27"/>
      <c r="G34" s="27"/>
      <c r="H34" s="28"/>
      <c r="I34" s="28"/>
      <c r="J34" s="28" t="s">
        <v>90</v>
      </c>
      <c r="K34" s="28"/>
      <c r="L34" s="28"/>
      <c r="M34" s="61">
        <v>104</v>
      </c>
      <c r="N34" s="39"/>
      <c r="O34" s="26">
        <v>10</v>
      </c>
      <c r="P34" s="78">
        <v>92</v>
      </c>
      <c r="Q34" s="39"/>
      <c r="R34" s="39"/>
      <c r="S34" s="39">
        <v>2</v>
      </c>
      <c r="T34" s="27">
        <v>104</v>
      </c>
      <c r="U34" s="27"/>
      <c r="V34" s="50"/>
      <c r="W34" s="50"/>
      <c r="X34" s="47">
        <v>26</v>
      </c>
      <c r="Y34" s="54">
        <v>26</v>
      </c>
      <c r="Z34" s="80">
        <v>26</v>
      </c>
      <c r="AA34" s="80">
        <v>26</v>
      </c>
      <c r="AB34" s="108"/>
      <c r="AC34" s="108"/>
    </row>
    <row r="35" spans="2:29" ht="21" x14ac:dyDescent="0.25">
      <c r="B35" s="8" t="s">
        <v>53</v>
      </c>
      <c r="C35" s="8" t="s">
        <v>105</v>
      </c>
      <c r="D35" s="27">
        <v>4</v>
      </c>
      <c r="E35" s="27"/>
      <c r="F35" s="27"/>
      <c r="G35" s="27"/>
      <c r="H35" s="28"/>
      <c r="I35" s="28"/>
      <c r="J35" s="28"/>
      <c r="K35" s="28" t="s">
        <v>90</v>
      </c>
      <c r="L35" s="28"/>
      <c r="M35" s="61">
        <v>34</v>
      </c>
      <c r="N35" s="39"/>
      <c r="O35" s="26">
        <v>20</v>
      </c>
      <c r="P35" s="78">
        <v>12</v>
      </c>
      <c r="Q35" s="39"/>
      <c r="R35" s="39"/>
      <c r="S35" s="39">
        <v>2</v>
      </c>
      <c r="T35" s="27">
        <v>34</v>
      </c>
      <c r="U35" s="27"/>
      <c r="V35" s="53"/>
      <c r="W35" s="50"/>
      <c r="X35" s="47"/>
      <c r="Y35" s="54"/>
      <c r="Z35" s="79"/>
      <c r="AA35" s="79"/>
      <c r="AB35" s="108">
        <v>34</v>
      </c>
      <c r="AC35" s="108"/>
    </row>
    <row r="36" spans="2:29" ht="21" x14ac:dyDescent="0.3">
      <c r="B36" s="15" t="s">
        <v>84</v>
      </c>
      <c r="C36" s="15" t="s">
        <v>85</v>
      </c>
      <c r="D36" s="64"/>
      <c r="E36" s="64"/>
      <c r="F36" s="64"/>
      <c r="G36" s="64"/>
      <c r="H36" s="64"/>
      <c r="I36" s="64"/>
      <c r="J36" s="64"/>
      <c r="K36" s="64"/>
      <c r="L36" s="64"/>
      <c r="M36" s="64">
        <f>SUM(M37:M56)</f>
        <v>1696</v>
      </c>
      <c r="N36" s="64"/>
      <c r="O36" s="64"/>
      <c r="P36" s="81"/>
      <c r="Q36" s="81"/>
      <c r="R36" s="81"/>
      <c r="S36" s="81"/>
      <c r="T36" s="81">
        <f t="shared" ref="T36:AC36" si="5">SUM(T37:T56)</f>
        <v>1386</v>
      </c>
      <c r="U36" s="81">
        <f t="shared" si="5"/>
        <v>310</v>
      </c>
      <c r="V36" s="81">
        <f t="shared" si="5"/>
        <v>68</v>
      </c>
      <c r="W36" s="81">
        <f t="shared" si="5"/>
        <v>226</v>
      </c>
      <c r="X36" s="81">
        <f t="shared" si="5"/>
        <v>192</v>
      </c>
      <c r="Y36" s="81">
        <f t="shared" si="5"/>
        <v>248</v>
      </c>
      <c r="Z36" s="64">
        <f t="shared" si="5"/>
        <v>232</v>
      </c>
      <c r="AA36" s="82">
        <f t="shared" si="5"/>
        <v>516</v>
      </c>
      <c r="AB36" s="64">
        <f t="shared" si="5"/>
        <v>160</v>
      </c>
      <c r="AC36" s="64">
        <f t="shared" si="5"/>
        <v>54</v>
      </c>
    </row>
    <row r="37" spans="2:29" ht="20.25" x14ac:dyDescent="0.3">
      <c r="B37" s="90" t="s">
        <v>54</v>
      </c>
      <c r="C37" s="90" t="s">
        <v>123</v>
      </c>
      <c r="D37" s="94">
        <v>3</v>
      </c>
      <c r="E37" s="94"/>
      <c r="F37" s="94"/>
      <c r="G37" s="94"/>
      <c r="H37" s="110"/>
      <c r="I37" s="110"/>
      <c r="J37" s="110" t="s">
        <v>90</v>
      </c>
      <c r="K37" s="110"/>
      <c r="L37" s="110"/>
      <c r="M37" s="60">
        <v>78</v>
      </c>
      <c r="N37" s="88"/>
      <c r="O37" s="94">
        <v>50</v>
      </c>
      <c r="P37" s="153">
        <v>26</v>
      </c>
      <c r="Q37" s="153"/>
      <c r="R37" s="153"/>
      <c r="S37" s="153">
        <v>2</v>
      </c>
      <c r="T37" s="94">
        <v>78</v>
      </c>
      <c r="U37" s="89"/>
      <c r="V37" s="114"/>
      <c r="W37" s="114"/>
      <c r="X37" s="106"/>
      <c r="Y37" s="106">
        <v>30</v>
      </c>
      <c r="Z37" s="80">
        <v>24</v>
      </c>
      <c r="AA37" s="80">
        <v>24</v>
      </c>
      <c r="AB37" s="107"/>
      <c r="AC37" s="107"/>
    </row>
    <row r="38" spans="2:29" ht="20.25" x14ac:dyDescent="0.3">
      <c r="B38" s="90" t="s">
        <v>55</v>
      </c>
      <c r="C38" s="90" t="s">
        <v>30</v>
      </c>
      <c r="D38" s="94">
        <v>3</v>
      </c>
      <c r="E38" s="94"/>
      <c r="F38" s="94"/>
      <c r="G38" s="94"/>
      <c r="H38" s="110"/>
      <c r="I38" s="110" t="s">
        <v>90</v>
      </c>
      <c r="J38" s="110"/>
      <c r="K38" s="110"/>
      <c r="L38" s="110"/>
      <c r="M38" s="60">
        <v>62</v>
      </c>
      <c r="N38" s="88"/>
      <c r="O38" s="94">
        <v>26</v>
      </c>
      <c r="P38" s="153">
        <v>34</v>
      </c>
      <c r="Q38" s="153"/>
      <c r="R38" s="153"/>
      <c r="S38" s="153">
        <v>2</v>
      </c>
      <c r="T38" s="94">
        <v>62</v>
      </c>
      <c r="U38" s="89"/>
      <c r="V38" s="114"/>
      <c r="W38" s="114"/>
      <c r="X38" s="106"/>
      <c r="Y38" s="106">
        <v>30</v>
      </c>
      <c r="Z38" s="80">
        <v>32</v>
      </c>
      <c r="AA38" s="80"/>
      <c r="AB38" s="107"/>
      <c r="AC38" s="107"/>
    </row>
    <row r="39" spans="2:29" ht="20.25" x14ac:dyDescent="0.3">
      <c r="B39" s="90" t="s">
        <v>56</v>
      </c>
      <c r="C39" s="90" t="s">
        <v>124</v>
      </c>
      <c r="D39" s="94">
        <v>2</v>
      </c>
      <c r="E39" s="94"/>
      <c r="F39" s="94"/>
      <c r="G39" s="94"/>
      <c r="H39" s="110" t="s">
        <v>89</v>
      </c>
      <c r="I39" s="110"/>
      <c r="J39" s="110"/>
      <c r="K39" s="110"/>
      <c r="L39" s="110"/>
      <c r="M39" s="60">
        <v>126</v>
      </c>
      <c r="N39" s="88"/>
      <c r="O39" s="94">
        <v>62</v>
      </c>
      <c r="P39" s="153">
        <v>58</v>
      </c>
      <c r="Q39" s="153"/>
      <c r="R39" s="153"/>
      <c r="S39" s="153">
        <v>6</v>
      </c>
      <c r="T39" s="94">
        <v>126</v>
      </c>
      <c r="U39" s="89"/>
      <c r="V39" s="114">
        <v>22</v>
      </c>
      <c r="W39" s="114">
        <v>46</v>
      </c>
      <c r="X39" s="106">
        <v>34</v>
      </c>
      <c r="Y39" s="106">
        <v>24</v>
      </c>
      <c r="Z39" s="80"/>
      <c r="AA39" s="80"/>
      <c r="AB39" s="107"/>
      <c r="AC39" s="107"/>
    </row>
    <row r="40" spans="2:29" ht="20.25" x14ac:dyDescent="0.3">
      <c r="B40" s="90" t="s">
        <v>125</v>
      </c>
      <c r="C40" s="90" t="s">
        <v>126</v>
      </c>
      <c r="D40" s="94">
        <v>3</v>
      </c>
      <c r="E40" s="94"/>
      <c r="F40" s="94"/>
      <c r="G40" s="94"/>
      <c r="H40" s="110"/>
      <c r="I40" s="110"/>
      <c r="J40" s="110" t="s">
        <v>89</v>
      </c>
      <c r="K40" s="110"/>
      <c r="L40" s="110"/>
      <c r="M40" s="60">
        <v>82</v>
      </c>
      <c r="N40" s="88"/>
      <c r="O40" s="94">
        <v>46</v>
      </c>
      <c r="P40" s="153">
        <v>30</v>
      </c>
      <c r="Q40" s="153"/>
      <c r="R40" s="153"/>
      <c r="S40" s="153">
        <v>6</v>
      </c>
      <c r="T40" s="94">
        <v>82</v>
      </c>
      <c r="U40" s="89"/>
      <c r="V40" s="114"/>
      <c r="W40" s="114"/>
      <c r="X40" s="106"/>
      <c r="Y40" s="106">
        <v>40</v>
      </c>
      <c r="Z40" s="80">
        <v>22</v>
      </c>
      <c r="AA40" s="80">
        <v>20</v>
      </c>
      <c r="AB40" s="107"/>
      <c r="AC40" s="107"/>
    </row>
    <row r="41" spans="2:29" ht="20.25" x14ac:dyDescent="0.3">
      <c r="B41" s="90" t="s">
        <v>127</v>
      </c>
      <c r="C41" s="90" t="s">
        <v>128</v>
      </c>
      <c r="D41" s="94">
        <v>2</v>
      </c>
      <c r="E41" s="94"/>
      <c r="F41" s="94"/>
      <c r="G41" s="94" t="s">
        <v>89</v>
      </c>
      <c r="H41" s="110"/>
      <c r="I41" s="110"/>
      <c r="J41" s="110"/>
      <c r="K41" s="110"/>
      <c r="L41" s="110"/>
      <c r="M41" s="60">
        <v>86</v>
      </c>
      <c r="N41" s="88"/>
      <c r="O41" s="94">
        <v>42</v>
      </c>
      <c r="P41" s="153">
        <v>38</v>
      </c>
      <c r="Q41" s="153"/>
      <c r="R41" s="153"/>
      <c r="S41" s="153">
        <v>6</v>
      </c>
      <c r="T41" s="94">
        <v>86</v>
      </c>
      <c r="U41" s="89"/>
      <c r="V41" s="114"/>
      <c r="W41" s="114">
        <v>44</v>
      </c>
      <c r="X41" s="106">
        <v>42</v>
      </c>
      <c r="Y41" s="106"/>
      <c r="Z41" s="80"/>
      <c r="AA41" s="80"/>
      <c r="AB41" s="107"/>
      <c r="AC41" s="107"/>
    </row>
    <row r="42" spans="2:29" ht="20.25" x14ac:dyDescent="0.3">
      <c r="B42" s="90" t="s">
        <v>129</v>
      </c>
      <c r="C42" s="90" t="s">
        <v>106</v>
      </c>
      <c r="D42" s="94">
        <v>2</v>
      </c>
      <c r="E42" s="94"/>
      <c r="F42" s="94"/>
      <c r="G42" s="94"/>
      <c r="H42" s="110" t="s">
        <v>89</v>
      </c>
      <c r="I42" s="110"/>
      <c r="J42" s="110"/>
      <c r="K42" s="110"/>
      <c r="L42" s="110"/>
      <c r="M42" s="60">
        <v>150</v>
      </c>
      <c r="N42" s="88"/>
      <c r="O42" s="94">
        <v>88</v>
      </c>
      <c r="P42" s="153">
        <v>56</v>
      </c>
      <c r="Q42" s="153"/>
      <c r="R42" s="153"/>
      <c r="S42" s="153">
        <v>6</v>
      </c>
      <c r="T42" s="94">
        <v>150</v>
      </c>
      <c r="U42" s="89"/>
      <c r="V42" s="114"/>
      <c r="W42" s="114">
        <v>68</v>
      </c>
      <c r="X42" s="106">
        <v>48</v>
      </c>
      <c r="Y42" s="106">
        <v>34</v>
      </c>
      <c r="Z42" s="80"/>
      <c r="AA42" s="80"/>
      <c r="AB42" s="107"/>
      <c r="AC42" s="107"/>
    </row>
    <row r="43" spans="2:29" ht="20.25" x14ac:dyDescent="0.3">
      <c r="B43" s="90" t="s">
        <v>130</v>
      </c>
      <c r="C43" s="90" t="s">
        <v>131</v>
      </c>
      <c r="D43" s="94">
        <v>3</v>
      </c>
      <c r="E43" s="94"/>
      <c r="F43" s="94"/>
      <c r="G43" s="94"/>
      <c r="H43" s="110"/>
      <c r="I43" s="110"/>
      <c r="J43" s="110" t="s">
        <v>90</v>
      </c>
      <c r="K43" s="110"/>
      <c r="L43" s="110"/>
      <c r="M43" s="60">
        <v>70</v>
      </c>
      <c r="N43" s="88"/>
      <c r="O43" s="94">
        <v>32</v>
      </c>
      <c r="P43" s="153">
        <v>36</v>
      </c>
      <c r="Q43" s="153"/>
      <c r="R43" s="153"/>
      <c r="S43" s="153">
        <v>2</v>
      </c>
      <c r="T43" s="94">
        <v>70</v>
      </c>
      <c r="U43" s="89"/>
      <c r="V43" s="114"/>
      <c r="W43" s="114"/>
      <c r="X43" s="106"/>
      <c r="Y43" s="106"/>
      <c r="Z43" s="80">
        <v>36</v>
      </c>
      <c r="AA43" s="80">
        <v>34</v>
      </c>
      <c r="AB43" s="107"/>
      <c r="AC43" s="107"/>
    </row>
    <row r="44" spans="2:29" ht="40.5" x14ac:dyDescent="0.3">
      <c r="B44" s="92" t="s">
        <v>132</v>
      </c>
      <c r="C44" s="91" t="s">
        <v>133</v>
      </c>
      <c r="D44" s="94">
        <v>4</v>
      </c>
      <c r="E44" s="94"/>
      <c r="F44" s="94"/>
      <c r="G44" s="94"/>
      <c r="H44" s="110"/>
      <c r="I44" s="110"/>
      <c r="J44" s="110"/>
      <c r="K44" s="110" t="s">
        <v>89</v>
      </c>
      <c r="L44" s="110"/>
      <c r="M44" s="60">
        <v>108</v>
      </c>
      <c r="N44" s="88"/>
      <c r="O44" s="94">
        <v>68</v>
      </c>
      <c r="P44" s="153">
        <v>34</v>
      </c>
      <c r="Q44" s="153"/>
      <c r="R44" s="153"/>
      <c r="S44" s="153">
        <v>6</v>
      </c>
      <c r="T44" s="94">
        <v>108</v>
      </c>
      <c r="U44" s="89"/>
      <c r="V44" s="114"/>
      <c r="W44" s="114"/>
      <c r="X44" s="106"/>
      <c r="Y44" s="106"/>
      <c r="Z44" s="80">
        <v>22</v>
      </c>
      <c r="AA44" s="80">
        <v>46</v>
      </c>
      <c r="AB44" s="107">
        <v>40</v>
      </c>
      <c r="AC44" s="107"/>
    </row>
    <row r="45" spans="2:29" ht="20.25" x14ac:dyDescent="0.3">
      <c r="B45" s="90" t="s">
        <v>134</v>
      </c>
      <c r="C45" s="90" t="s">
        <v>135</v>
      </c>
      <c r="D45" s="94">
        <v>1</v>
      </c>
      <c r="E45" s="94"/>
      <c r="F45" s="94" t="s">
        <v>90</v>
      </c>
      <c r="G45" s="94"/>
      <c r="H45" s="110"/>
      <c r="I45" s="110"/>
      <c r="J45" s="110"/>
      <c r="K45" s="110"/>
      <c r="L45" s="110"/>
      <c r="M45" s="60">
        <v>74</v>
      </c>
      <c r="N45" s="88"/>
      <c r="O45" s="94">
        <v>50</v>
      </c>
      <c r="P45" s="153">
        <v>22</v>
      </c>
      <c r="Q45" s="153"/>
      <c r="R45" s="153"/>
      <c r="S45" s="153">
        <v>2</v>
      </c>
      <c r="T45" s="94">
        <v>74</v>
      </c>
      <c r="U45" s="89"/>
      <c r="V45" s="114">
        <v>26</v>
      </c>
      <c r="W45" s="114">
        <v>48</v>
      </c>
      <c r="X45" s="106"/>
      <c r="Y45" s="106"/>
      <c r="Z45" s="80"/>
      <c r="AA45" s="80"/>
      <c r="AB45" s="107"/>
      <c r="AC45" s="107"/>
    </row>
    <row r="46" spans="2:29" ht="40.5" x14ac:dyDescent="0.3">
      <c r="B46" s="92" t="s">
        <v>136</v>
      </c>
      <c r="C46" s="91" t="s">
        <v>137</v>
      </c>
      <c r="D46" s="94">
        <v>3</v>
      </c>
      <c r="E46" s="94"/>
      <c r="F46" s="94"/>
      <c r="G46" s="94"/>
      <c r="H46" s="110"/>
      <c r="I46" s="110"/>
      <c r="J46" s="110" t="s">
        <v>89</v>
      </c>
      <c r="K46" s="110"/>
      <c r="L46" s="110"/>
      <c r="M46" s="60">
        <v>94</v>
      </c>
      <c r="N46" s="88"/>
      <c r="O46" s="94">
        <v>60</v>
      </c>
      <c r="P46" s="153">
        <v>28</v>
      </c>
      <c r="Q46" s="153"/>
      <c r="R46" s="153"/>
      <c r="S46" s="153">
        <v>6</v>
      </c>
      <c r="T46" s="94">
        <v>94</v>
      </c>
      <c r="U46" s="89"/>
      <c r="V46" s="114"/>
      <c r="W46" s="114"/>
      <c r="X46" s="106"/>
      <c r="Y46" s="106"/>
      <c r="Z46" s="80">
        <v>24</v>
      </c>
      <c r="AA46" s="80">
        <v>70</v>
      </c>
      <c r="AB46" s="107"/>
      <c r="AC46" s="107"/>
    </row>
    <row r="47" spans="2:29" ht="20.25" x14ac:dyDescent="0.3">
      <c r="B47" s="90" t="s">
        <v>138</v>
      </c>
      <c r="C47" s="90" t="s">
        <v>139</v>
      </c>
      <c r="D47" s="94">
        <v>3</v>
      </c>
      <c r="E47" s="94"/>
      <c r="F47" s="94"/>
      <c r="G47" s="94"/>
      <c r="H47" s="110"/>
      <c r="I47" s="110"/>
      <c r="J47" s="110" t="s">
        <v>90</v>
      </c>
      <c r="K47" s="110"/>
      <c r="L47" s="110"/>
      <c r="M47" s="60">
        <v>132</v>
      </c>
      <c r="N47" s="88"/>
      <c r="O47" s="94">
        <v>94</v>
      </c>
      <c r="P47" s="153">
        <v>36</v>
      </c>
      <c r="Q47" s="153"/>
      <c r="R47" s="153"/>
      <c r="S47" s="153">
        <v>2</v>
      </c>
      <c r="T47" s="94">
        <v>132</v>
      </c>
      <c r="U47" s="89"/>
      <c r="V47" s="114"/>
      <c r="W47" s="114"/>
      <c r="X47" s="106"/>
      <c r="Y47" s="106"/>
      <c r="Z47" s="80"/>
      <c r="AA47" s="80">
        <v>132</v>
      </c>
      <c r="AB47" s="107"/>
      <c r="AC47" s="107"/>
    </row>
    <row r="48" spans="2:29" ht="20.25" x14ac:dyDescent="0.3">
      <c r="B48" s="90" t="s">
        <v>140</v>
      </c>
      <c r="C48" s="90" t="s">
        <v>141</v>
      </c>
      <c r="D48" s="94">
        <v>4</v>
      </c>
      <c r="E48" s="94"/>
      <c r="F48" s="94"/>
      <c r="G48" s="94"/>
      <c r="H48" s="110"/>
      <c r="I48" s="110"/>
      <c r="J48" s="110"/>
      <c r="K48" s="110" t="s">
        <v>90</v>
      </c>
      <c r="L48" s="110"/>
      <c r="M48" s="60">
        <v>142</v>
      </c>
      <c r="N48" s="88"/>
      <c r="O48" s="94">
        <v>86</v>
      </c>
      <c r="P48" s="153">
        <v>54</v>
      </c>
      <c r="Q48" s="153"/>
      <c r="R48" s="153"/>
      <c r="S48" s="153">
        <v>2</v>
      </c>
      <c r="T48" s="94">
        <v>142</v>
      </c>
      <c r="U48" s="89"/>
      <c r="V48" s="114"/>
      <c r="W48" s="114"/>
      <c r="X48" s="106"/>
      <c r="Y48" s="106"/>
      <c r="Z48" s="80">
        <v>56</v>
      </c>
      <c r="AA48" s="80">
        <v>48</v>
      </c>
      <c r="AB48" s="107">
        <v>38</v>
      </c>
      <c r="AC48" s="107"/>
    </row>
    <row r="49" spans="2:29" ht="40.5" x14ac:dyDescent="0.3">
      <c r="B49" s="92" t="s">
        <v>142</v>
      </c>
      <c r="C49" s="93" t="s">
        <v>143</v>
      </c>
      <c r="D49" s="94">
        <v>3</v>
      </c>
      <c r="E49" s="94"/>
      <c r="F49" s="94"/>
      <c r="G49" s="94"/>
      <c r="H49" s="110"/>
      <c r="I49" s="110"/>
      <c r="J49" s="110" t="s">
        <v>90</v>
      </c>
      <c r="K49" s="110"/>
      <c r="L49" s="110"/>
      <c r="M49" s="60">
        <v>142</v>
      </c>
      <c r="N49" s="88"/>
      <c r="O49" s="94">
        <v>74</v>
      </c>
      <c r="P49" s="153">
        <v>66</v>
      </c>
      <c r="Q49" s="153"/>
      <c r="R49" s="153"/>
      <c r="S49" s="153">
        <v>2</v>
      </c>
      <c r="T49" s="94">
        <v>142</v>
      </c>
      <c r="U49" s="89"/>
      <c r="V49" s="114"/>
      <c r="W49" s="114"/>
      <c r="X49" s="106"/>
      <c r="Y49" s="106"/>
      <c r="Z49" s="80"/>
      <c r="AA49" s="80">
        <v>142</v>
      </c>
      <c r="AB49" s="107"/>
      <c r="AC49" s="107"/>
    </row>
    <row r="50" spans="2:29" ht="20.25" x14ac:dyDescent="0.3">
      <c r="B50" s="90" t="s">
        <v>144</v>
      </c>
      <c r="C50" s="90" t="s">
        <v>145</v>
      </c>
      <c r="D50" s="94">
        <v>2</v>
      </c>
      <c r="E50" s="94"/>
      <c r="F50" s="94"/>
      <c r="G50" s="94"/>
      <c r="H50" s="110" t="s">
        <v>90</v>
      </c>
      <c r="I50" s="110"/>
      <c r="J50" s="110"/>
      <c r="K50" s="110"/>
      <c r="L50" s="110"/>
      <c r="M50" s="60">
        <v>40</v>
      </c>
      <c r="N50" s="88"/>
      <c r="O50" s="94">
        <v>24</v>
      </c>
      <c r="P50" s="153">
        <v>14</v>
      </c>
      <c r="Q50" s="153"/>
      <c r="R50" s="153"/>
      <c r="S50" s="153">
        <v>2</v>
      </c>
      <c r="T50" s="94">
        <v>40</v>
      </c>
      <c r="U50" s="89"/>
      <c r="V50" s="114"/>
      <c r="W50" s="114"/>
      <c r="X50" s="106"/>
      <c r="Y50" s="106">
        <v>40</v>
      </c>
      <c r="Z50" s="80"/>
      <c r="AA50" s="80"/>
      <c r="AB50" s="107"/>
      <c r="AC50" s="107"/>
    </row>
    <row r="51" spans="2:29" ht="20.25" x14ac:dyDescent="0.3">
      <c r="B51" s="90" t="s">
        <v>159</v>
      </c>
      <c r="C51" s="90" t="s">
        <v>160</v>
      </c>
      <c r="D51" s="94">
        <v>2</v>
      </c>
      <c r="E51" s="94"/>
      <c r="F51" s="94"/>
      <c r="G51" s="94"/>
      <c r="H51" s="110" t="s">
        <v>90</v>
      </c>
      <c r="I51" s="110"/>
      <c r="J51" s="110"/>
      <c r="K51" s="110"/>
      <c r="L51" s="110"/>
      <c r="M51" s="60">
        <v>80</v>
      </c>
      <c r="N51" s="88"/>
      <c r="O51" s="94">
        <v>40</v>
      </c>
      <c r="P51" s="153">
        <v>38</v>
      </c>
      <c r="Q51" s="153"/>
      <c r="R51" s="153"/>
      <c r="S51" s="153">
        <v>2</v>
      </c>
      <c r="T51" s="89"/>
      <c r="U51" s="94">
        <v>80</v>
      </c>
      <c r="V51" s="114">
        <v>20</v>
      </c>
      <c r="W51" s="114">
        <v>20</v>
      </c>
      <c r="X51" s="106">
        <v>20</v>
      </c>
      <c r="Y51" s="106">
        <v>20</v>
      </c>
      <c r="Z51" s="80"/>
      <c r="AA51" s="80"/>
      <c r="AB51" s="107"/>
      <c r="AC51" s="107"/>
    </row>
    <row r="52" spans="2:29" ht="20.25" x14ac:dyDescent="0.3">
      <c r="B52" s="90" t="s">
        <v>161</v>
      </c>
      <c r="C52" s="90" t="s">
        <v>162</v>
      </c>
      <c r="D52" s="94">
        <v>4</v>
      </c>
      <c r="E52" s="94"/>
      <c r="F52" s="94"/>
      <c r="G52" s="94"/>
      <c r="H52" s="110"/>
      <c r="I52" s="110"/>
      <c r="J52" s="110"/>
      <c r="K52" s="110" t="s">
        <v>90</v>
      </c>
      <c r="L52" s="110"/>
      <c r="M52" s="60">
        <v>30</v>
      </c>
      <c r="N52" s="88"/>
      <c r="O52" s="94">
        <v>16</v>
      </c>
      <c r="P52" s="153">
        <v>12</v>
      </c>
      <c r="Q52" s="153"/>
      <c r="R52" s="153"/>
      <c r="S52" s="153">
        <v>2</v>
      </c>
      <c r="T52" s="89"/>
      <c r="U52" s="94">
        <v>30</v>
      </c>
      <c r="V52" s="114"/>
      <c r="W52" s="114"/>
      <c r="X52" s="106"/>
      <c r="Y52" s="106"/>
      <c r="Z52" s="80"/>
      <c r="AA52" s="80"/>
      <c r="AB52" s="107">
        <v>30</v>
      </c>
      <c r="AC52" s="107"/>
    </row>
    <row r="53" spans="2:29" ht="40.5" x14ac:dyDescent="0.3">
      <c r="B53" s="90" t="s">
        <v>163</v>
      </c>
      <c r="C53" s="91" t="s">
        <v>164</v>
      </c>
      <c r="D53" s="94">
        <v>4</v>
      </c>
      <c r="E53" s="94"/>
      <c r="F53" s="94"/>
      <c r="G53" s="94"/>
      <c r="H53" s="110"/>
      <c r="I53" s="110"/>
      <c r="J53" s="110"/>
      <c r="K53" s="110"/>
      <c r="L53" s="110" t="s">
        <v>90</v>
      </c>
      <c r="M53" s="60">
        <v>42</v>
      </c>
      <c r="N53" s="88"/>
      <c r="O53" s="94">
        <v>24</v>
      </c>
      <c r="P53" s="153">
        <v>16</v>
      </c>
      <c r="Q53" s="153"/>
      <c r="R53" s="153"/>
      <c r="S53" s="153">
        <v>2</v>
      </c>
      <c r="T53" s="89"/>
      <c r="U53" s="94">
        <v>42</v>
      </c>
      <c r="V53" s="114"/>
      <c r="W53" s="114"/>
      <c r="X53" s="106"/>
      <c r="Y53" s="106"/>
      <c r="Z53" s="80"/>
      <c r="AA53" s="80"/>
      <c r="AB53" s="107">
        <v>6</v>
      </c>
      <c r="AC53" s="107">
        <v>36</v>
      </c>
    </row>
    <row r="54" spans="2:29" ht="20.25" x14ac:dyDescent="0.3">
      <c r="B54" s="90" t="s">
        <v>165</v>
      </c>
      <c r="C54" s="90" t="s">
        <v>166</v>
      </c>
      <c r="D54" s="94">
        <v>4</v>
      </c>
      <c r="E54" s="94"/>
      <c r="F54" s="94"/>
      <c r="G54" s="94"/>
      <c r="H54" s="110"/>
      <c r="I54" s="110"/>
      <c r="J54" s="110"/>
      <c r="K54" s="110"/>
      <c r="L54" s="110" t="s">
        <v>90</v>
      </c>
      <c r="M54" s="60">
        <v>64</v>
      </c>
      <c r="N54" s="88"/>
      <c r="O54" s="94">
        <v>32</v>
      </c>
      <c r="P54" s="153">
        <v>30</v>
      </c>
      <c r="Q54" s="153"/>
      <c r="R54" s="153"/>
      <c r="S54" s="153">
        <v>2</v>
      </c>
      <c r="T54" s="89"/>
      <c r="U54" s="94">
        <v>64</v>
      </c>
      <c r="V54" s="114"/>
      <c r="W54" s="114"/>
      <c r="X54" s="106"/>
      <c r="Y54" s="106"/>
      <c r="Z54" s="80"/>
      <c r="AA54" s="80"/>
      <c r="AB54" s="107">
        <v>46</v>
      </c>
      <c r="AC54" s="107">
        <v>18</v>
      </c>
    </row>
    <row r="55" spans="2:29" ht="20.25" x14ac:dyDescent="0.3">
      <c r="B55" s="90" t="s">
        <v>167</v>
      </c>
      <c r="C55" s="90" t="s">
        <v>107</v>
      </c>
      <c r="D55" s="94">
        <v>3</v>
      </c>
      <c r="E55" s="94"/>
      <c r="F55" s="94"/>
      <c r="G55" s="94"/>
      <c r="H55" s="110"/>
      <c r="I55" s="110" t="s">
        <v>90</v>
      </c>
      <c r="J55" s="110"/>
      <c r="K55" s="110"/>
      <c r="L55" s="110"/>
      <c r="M55" s="60">
        <v>62</v>
      </c>
      <c r="N55" s="88"/>
      <c r="O55" s="94">
        <v>16</v>
      </c>
      <c r="P55" s="153">
        <v>44</v>
      </c>
      <c r="Q55" s="153"/>
      <c r="R55" s="153"/>
      <c r="S55" s="153">
        <v>2</v>
      </c>
      <c r="T55" s="89"/>
      <c r="U55" s="94">
        <v>62</v>
      </c>
      <c r="V55" s="114"/>
      <c r="W55" s="114"/>
      <c r="X55" s="106">
        <v>16</v>
      </c>
      <c r="Y55" s="106">
        <v>30</v>
      </c>
      <c r="Z55" s="80">
        <v>16</v>
      </c>
      <c r="AA55" s="80"/>
      <c r="AB55" s="107"/>
      <c r="AC55" s="107"/>
    </row>
    <row r="56" spans="2:29" ht="20.25" x14ac:dyDescent="0.3">
      <c r="B56" s="90" t="s">
        <v>169</v>
      </c>
      <c r="C56" s="90" t="s">
        <v>168</v>
      </c>
      <c r="D56" s="94">
        <v>2</v>
      </c>
      <c r="E56" s="94"/>
      <c r="F56" s="94"/>
      <c r="G56" s="94" t="s">
        <v>90</v>
      </c>
      <c r="H56" s="110"/>
      <c r="I56" s="110"/>
      <c r="J56" s="110"/>
      <c r="K56" s="110"/>
      <c r="L56" s="110"/>
      <c r="M56" s="60">
        <v>32</v>
      </c>
      <c r="N56" s="88"/>
      <c r="O56" s="94">
        <v>26</v>
      </c>
      <c r="P56" s="153">
        <v>4</v>
      </c>
      <c r="Q56" s="153"/>
      <c r="R56" s="153"/>
      <c r="S56" s="153">
        <v>2</v>
      </c>
      <c r="T56" s="89"/>
      <c r="U56" s="94">
        <v>32</v>
      </c>
      <c r="V56" s="114"/>
      <c r="W56" s="114"/>
      <c r="X56" s="106">
        <v>32</v>
      </c>
      <c r="Y56" s="106"/>
      <c r="Z56" s="80"/>
      <c r="AA56" s="80"/>
      <c r="AB56" s="107"/>
      <c r="AC56" s="107"/>
    </row>
    <row r="57" spans="2:29" ht="26.25" customHeight="1" x14ac:dyDescent="0.3">
      <c r="B57" s="15" t="s">
        <v>86</v>
      </c>
      <c r="C57" s="15" t="s">
        <v>87</v>
      </c>
      <c r="D57" s="64"/>
      <c r="E57" s="64"/>
      <c r="F57" s="64"/>
      <c r="G57" s="64"/>
      <c r="H57" s="64"/>
      <c r="I57" s="64"/>
      <c r="J57" s="64"/>
      <c r="K57" s="77"/>
      <c r="L57" s="77"/>
      <c r="M57" s="77">
        <f>SUM(M58+M64+M72+M77)</f>
        <v>2214</v>
      </c>
      <c r="N57" s="77"/>
      <c r="O57" s="77"/>
      <c r="P57" s="77"/>
      <c r="Q57" s="77"/>
      <c r="R57" s="77"/>
      <c r="S57" s="77"/>
      <c r="T57" s="77">
        <f>SUM(T58+T64+T72+T77+U58)</f>
        <v>1920</v>
      </c>
      <c r="U57" s="77">
        <f t="shared" ref="U57:AA57" si="6">SUM(U58+U64+U72+U77)</f>
        <v>294</v>
      </c>
      <c r="V57" s="77">
        <f t="shared" si="6"/>
        <v>0</v>
      </c>
      <c r="W57" s="77">
        <f t="shared" si="6"/>
        <v>0</v>
      </c>
      <c r="X57" s="77">
        <f t="shared" si="6"/>
        <v>68</v>
      </c>
      <c r="Y57" s="77">
        <f t="shared" si="6"/>
        <v>464</v>
      </c>
      <c r="Z57" s="64">
        <f t="shared" si="6"/>
        <v>312</v>
      </c>
      <c r="AA57" s="64">
        <f t="shared" si="6"/>
        <v>322</v>
      </c>
      <c r="AB57" s="64">
        <f>SUM(AB58+AB64+AB72+AB77)</f>
        <v>418</v>
      </c>
      <c r="AC57" s="64">
        <f>SUM(AC58+AC64+AC72+AC77)</f>
        <v>630</v>
      </c>
    </row>
    <row r="58" spans="2:29" ht="75" x14ac:dyDescent="0.25">
      <c r="B58" s="11" t="s">
        <v>57</v>
      </c>
      <c r="C58" s="12" t="s">
        <v>146</v>
      </c>
      <c r="D58" s="62"/>
      <c r="E58" s="62"/>
      <c r="F58" s="62"/>
      <c r="G58" s="62"/>
      <c r="H58" s="62"/>
      <c r="I58" s="62"/>
      <c r="J58" s="62"/>
      <c r="K58" s="83"/>
      <c r="L58" s="83"/>
      <c r="M58" s="83">
        <f>SUM(M59:M63)</f>
        <v>614</v>
      </c>
      <c r="N58" s="83"/>
      <c r="O58" s="83"/>
      <c r="P58" s="83"/>
      <c r="Q58" s="83"/>
      <c r="R58" s="83"/>
      <c r="S58" s="83"/>
      <c r="T58" s="83">
        <f t="shared" ref="T58:AA58" si="7">SUM(T59:T63)</f>
        <v>614</v>
      </c>
      <c r="U58" s="83">
        <f t="shared" si="7"/>
        <v>0</v>
      </c>
      <c r="V58" s="83">
        <f t="shared" si="7"/>
        <v>0</v>
      </c>
      <c r="W58" s="83">
        <f t="shared" si="7"/>
        <v>0</v>
      </c>
      <c r="X58" s="83">
        <f t="shared" si="7"/>
        <v>0</v>
      </c>
      <c r="Y58" s="83">
        <f t="shared" si="7"/>
        <v>238</v>
      </c>
      <c r="Z58" s="62">
        <f t="shared" si="7"/>
        <v>226</v>
      </c>
      <c r="AA58" s="63">
        <f t="shared" si="7"/>
        <v>0</v>
      </c>
      <c r="AB58" s="62">
        <f>SUM(AB59:AB63)</f>
        <v>0</v>
      </c>
      <c r="AC58" s="62">
        <f>SUM(AC59:AC63)</f>
        <v>150</v>
      </c>
    </row>
    <row r="59" spans="2:29" ht="39" customHeight="1" x14ac:dyDescent="0.25">
      <c r="B59" s="13" t="s">
        <v>58</v>
      </c>
      <c r="C59" s="8" t="s">
        <v>147</v>
      </c>
      <c r="D59" s="146" t="s">
        <v>179</v>
      </c>
      <c r="E59" s="39"/>
      <c r="F59" s="39"/>
      <c r="G59" s="39"/>
      <c r="H59" s="111"/>
      <c r="I59" s="148" t="s">
        <v>89</v>
      </c>
      <c r="J59" s="37"/>
      <c r="K59" s="37"/>
      <c r="L59" s="37"/>
      <c r="M59" s="61">
        <v>180</v>
      </c>
      <c r="N59" s="39"/>
      <c r="O59" s="27">
        <v>47</v>
      </c>
      <c r="P59" s="27">
        <v>130</v>
      </c>
      <c r="Q59" s="27"/>
      <c r="R59" s="27"/>
      <c r="S59" s="27">
        <v>3</v>
      </c>
      <c r="T59" s="27">
        <v>180</v>
      </c>
      <c r="U59" s="27"/>
      <c r="V59" s="96"/>
      <c r="W59" s="96"/>
      <c r="X59" s="97"/>
      <c r="Y59" s="97">
        <v>102</v>
      </c>
      <c r="Z59" s="79">
        <v>78</v>
      </c>
      <c r="AA59" s="79"/>
      <c r="AB59" s="108"/>
      <c r="AC59" s="108"/>
    </row>
    <row r="60" spans="2:29" ht="27.75" customHeight="1" x14ac:dyDescent="0.25">
      <c r="B60" s="13" t="s">
        <v>108</v>
      </c>
      <c r="C60" s="8" t="s">
        <v>148</v>
      </c>
      <c r="D60" s="147"/>
      <c r="E60" s="39"/>
      <c r="F60" s="39"/>
      <c r="G60" s="39"/>
      <c r="H60" s="111"/>
      <c r="I60" s="149"/>
      <c r="J60" s="37"/>
      <c r="K60" s="37"/>
      <c r="L60" s="37"/>
      <c r="M60" s="61">
        <v>140</v>
      </c>
      <c r="N60" s="39"/>
      <c r="O60" s="27">
        <v>65</v>
      </c>
      <c r="P60" s="27">
        <v>72</v>
      </c>
      <c r="Q60" s="27"/>
      <c r="R60" s="27"/>
      <c r="S60" s="27">
        <v>3</v>
      </c>
      <c r="T60" s="27">
        <v>140</v>
      </c>
      <c r="U60" s="27"/>
      <c r="V60" s="96"/>
      <c r="W60" s="96"/>
      <c r="X60" s="97"/>
      <c r="Y60" s="97">
        <v>64</v>
      </c>
      <c r="Z60" s="79">
        <v>76</v>
      </c>
      <c r="AA60" s="79"/>
      <c r="AB60" s="108"/>
      <c r="AC60" s="108"/>
    </row>
    <row r="61" spans="2:29" ht="23.25" customHeight="1" x14ac:dyDescent="0.25">
      <c r="B61" s="13" t="s">
        <v>59</v>
      </c>
      <c r="C61" s="13" t="s">
        <v>60</v>
      </c>
      <c r="D61" s="21" t="s">
        <v>179</v>
      </c>
      <c r="E61" s="39"/>
      <c r="F61" s="39"/>
      <c r="G61" s="39"/>
      <c r="H61" s="37"/>
      <c r="I61" s="37" t="s">
        <v>90</v>
      </c>
      <c r="J61" s="37"/>
      <c r="K61" s="37"/>
      <c r="L61" s="37"/>
      <c r="M61" s="61">
        <v>144</v>
      </c>
      <c r="N61" s="27"/>
      <c r="O61" s="27"/>
      <c r="P61" s="27">
        <v>144</v>
      </c>
      <c r="Q61" s="27"/>
      <c r="R61" s="27"/>
      <c r="S61" s="27"/>
      <c r="T61" s="27">
        <v>144</v>
      </c>
      <c r="U61" s="27"/>
      <c r="V61" s="96"/>
      <c r="W61" s="96"/>
      <c r="X61" s="97"/>
      <c r="Y61" s="97">
        <v>72</v>
      </c>
      <c r="Z61" s="79">
        <v>72</v>
      </c>
      <c r="AA61" s="79"/>
      <c r="AB61" s="108"/>
      <c r="AC61" s="108"/>
    </row>
    <row r="62" spans="2:29" ht="25.5" customHeight="1" x14ac:dyDescent="0.25">
      <c r="B62" s="13" t="s">
        <v>61</v>
      </c>
      <c r="C62" s="13" t="s">
        <v>62</v>
      </c>
      <c r="D62" s="27">
        <v>4</v>
      </c>
      <c r="E62" s="39"/>
      <c r="F62" s="39"/>
      <c r="G62" s="39"/>
      <c r="H62" s="37"/>
      <c r="I62" s="37"/>
      <c r="J62" s="37"/>
      <c r="K62" s="37"/>
      <c r="L62" s="37" t="s">
        <v>90</v>
      </c>
      <c r="M62" s="61">
        <v>144</v>
      </c>
      <c r="N62" s="27"/>
      <c r="O62" s="27"/>
      <c r="P62" s="27">
        <v>144</v>
      </c>
      <c r="Q62" s="27"/>
      <c r="R62" s="27"/>
      <c r="S62" s="27"/>
      <c r="T62" s="27">
        <v>144</v>
      </c>
      <c r="U62" s="27"/>
      <c r="V62" s="96"/>
      <c r="W62" s="96"/>
      <c r="X62" s="97"/>
      <c r="Y62" s="97"/>
      <c r="Z62" s="79"/>
      <c r="AA62" s="79"/>
      <c r="AB62" s="108"/>
      <c r="AC62" s="108">
        <v>144</v>
      </c>
    </row>
    <row r="63" spans="2:29" ht="26.25" customHeight="1" x14ac:dyDescent="0.25">
      <c r="B63" s="13" t="s">
        <v>63</v>
      </c>
      <c r="C63" s="13" t="s">
        <v>64</v>
      </c>
      <c r="D63" s="27">
        <v>4</v>
      </c>
      <c r="E63" s="39"/>
      <c r="F63" s="39"/>
      <c r="G63" s="39"/>
      <c r="H63" s="37"/>
      <c r="I63" s="37"/>
      <c r="J63" s="37"/>
      <c r="K63" s="37"/>
      <c r="L63" s="37" t="s">
        <v>89</v>
      </c>
      <c r="M63" s="61">
        <v>6</v>
      </c>
      <c r="N63" s="39"/>
      <c r="O63" s="27"/>
      <c r="P63" s="27"/>
      <c r="Q63" s="27"/>
      <c r="R63" s="27"/>
      <c r="S63" s="27">
        <v>6</v>
      </c>
      <c r="T63" s="27">
        <v>6</v>
      </c>
      <c r="U63" s="27"/>
      <c r="V63" s="96"/>
      <c r="W63" s="96"/>
      <c r="X63" s="97"/>
      <c r="Y63" s="97"/>
      <c r="Z63" s="79"/>
      <c r="AA63" s="79"/>
      <c r="AB63" s="108"/>
      <c r="AC63" s="108">
        <v>6</v>
      </c>
    </row>
    <row r="64" spans="2:29" ht="47.25" customHeight="1" x14ac:dyDescent="0.25">
      <c r="B64" s="11" t="s">
        <v>65</v>
      </c>
      <c r="C64" s="12" t="s">
        <v>149</v>
      </c>
      <c r="D64" s="62"/>
      <c r="E64" s="62"/>
      <c r="F64" s="62"/>
      <c r="G64" s="62"/>
      <c r="H64" s="62"/>
      <c r="I64" s="62"/>
      <c r="J64" s="62"/>
      <c r="K64" s="84"/>
      <c r="L64" s="84"/>
      <c r="M64" s="84">
        <f>SUM(M65:M71)</f>
        <v>836</v>
      </c>
      <c r="N64" s="84"/>
      <c r="O64" s="84"/>
      <c r="P64" s="84"/>
      <c r="Q64" s="84"/>
      <c r="R64" s="84">
        <v>40</v>
      </c>
      <c r="S64" s="84"/>
      <c r="T64" s="84">
        <f t="shared" ref="T64:AA64" si="8">SUM(T65:T71)</f>
        <v>836</v>
      </c>
      <c r="U64" s="84">
        <f t="shared" si="8"/>
        <v>0</v>
      </c>
      <c r="V64" s="84">
        <f t="shared" si="8"/>
        <v>0</v>
      </c>
      <c r="W64" s="84">
        <f t="shared" si="8"/>
        <v>0</v>
      </c>
      <c r="X64" s="84">
        <f t="shared" si="8"/>
        <v>0</v>
      </c>
      <c r="Y64" s="84">
        <f t="shared" si="8"/>
        <v>0</v>
      </c>
      <c r="Z64" s="62">
        <f t="shared" si="8"/>
        <v>86</v>
      </c>
      <c r="AA64" s="63">
        <f t="shared" si="8"/>
        <v>322</v>
      </c>
      <c r="AB64" s="62">
        <f>SUM(AB65:AB71)</f>
        <v>170</v>
      </c>
      <c r="AC64" s="62">
        <f>SUM(AC65:AC71)</f>
        <v>258</v>
      </c>
    </row>
    <row r="65" spans="2:29" ht="36" customHeight="1" x14ac:dyDescent="0.25">
      <c r="B65" s="13" t="s">
        <v>66</v>
      </c>
      <c r="C65" s="8" t="s">
        <v>150</v>
      </c>
      <c r="D65" s="150" t="s">
        <v>180</v>
      </c>
      <c r="E65" s="27"/>
      <c r="F65" s="27"/>
      <c r="G65" s="27"/>
      <c r="H65" s="112"/>
      <c r="I65" s="28"/>
      <c r="J65" s="112"/>
      <c r="K65" s="143" t="s">
        <v>89</v>
      </c>
      <c r="L65" s="27"/>
      <c r="M65" s="61">
        <v>90</v>
      </c>
      <c r="N65" s="27"/>
      <c r="O65" s="27">
        <v>45</v>
      </c>
      <c r="P65" s="27">
        <v>44</v>
      </c>
      <c r="Q65" s="27"/>
      <c r="R65" s="27"/>
      <c r="S65" s="27">
        <v>1</v>
      </c>
      <c r="T65" s="27">
        <v>90</v>
      </c>
      <c r="U65" s="27"/>
      <c r="V65" s="96"/>
      <c r="W65" s="96"/>
      <c r="X65" s="97"/>
      <c r="Y65" s="97"/>
      <c r="Z65" s="80">
        <v>10</v>
      </c>
      <c r="AA65" s="80">
        <v>62</v>
      </c>
      <c r="AB65" s="108">
        <v>18</v>
      </c>
      <c r="AC65" s="108"/>
    </row>
    <row r="66" spans="2:29" ht="39.75" customHeight="1" x14ac:dyDescent="0.25">
      <c r="B66" s="41" t="s">
        <v>151</v>
      </c>
      <c r="C66" s="8" t="s">
        <v>152</v>
      </c>
      <c r="D66" s="151"/>
      <c r="E66" s="27"/>
      <c r="F66" s="27"/>
      <c r="G66" s="27"/>
      <c r="H66" s="112"/>
      <c r="I66" s="28"/>
      <c r="J66" s="112"/>
      <c r="K66" s="144"/>
      <c r="L66" s="27"/>
      <c r="M66" s="61">
        <v>148</v>
      </c>
      <c r="N66" s="27"/>
      <c r="O66" s="27">
        <v>58</v>
      </c>
      <c r="P66" s="27">
        <v>49</v>
      </c>
      <c r="Q66" s="27"/>
      <c r="R66" s="27">
        <v>40</v>
      </c>
      <c r="S66" s="27">
        <v>1</v>
      </c>
      <c r="T66" s="27">
        <v>148</v>
      </c>
      <c r="U66" s="27"/>
      <c r="V66" s="96"/>
      <c r="W66" s="96"/>
      <c r="X66" s="97"/>
      <c r="Y66" s="97"/>
      <c r="Z66" s="80">
        <v>40</v>
      </c>
      <c r="AA66" s="80">
        <v>80</v>
      </c>
      <c r="AB66" s="108">
        <v>28</v>
      </c>
      <c r="AC66" s="108"/>
    </row>
    <row r="67" spans="2:29" ht="26.25" customHeight="1" x14ac:dyDescent="0.25">
      <c r="B67" s="41" t="s">
        <v>109</v>
      </c>
      <c r="C67" s="8" t="s">
        <v>153</v>
      </c>
      <c r="D67" s="151"/>
      <c r="E67" s="27"/>
      <c r="F67" s="27"/>
      <c r="G67" s="27"/>
      <c r="H67" s="28"/>
      <c r="I67" s="28"/>
      <c r="J67" s="112"/>
      <c r="K67" s="144"/>
      <c r="L67" s="27"/>
      <c r="M67" s="61">
        <v>88</v>
      </c>
      <c r="N67" s="27"/>
      <c r="O67" s="27">
        <v>40</v>
      </c>
      <c r="P67" s="27">
        <v>46</v>
      </c>
      <c r="Q67" s="27"/>
      <c r="R67" s="27"/>
      <c r="S67" s="27">
        <v>2</v>
      </c>
      <c r="T67" s="27">
        <v>88</v>
      </c>
      <c r="U67" s="27"/>
      <c r="V67" s="96"/>
      <c r="W67" s="96"/>
      <c r="X67" s="97"/>
      <c r="Y67" s="97"/>
      <c r="Z67" s="80"/>
      <c r="AA67" s="80">
        <v>66</v>
      </c>
      <c r="AB67" s="108">
        <v>22</v>
      </c>
      <c r="AC67" s="108"/>
    </row>
    <row r="68" spans="2:29" ht="36" customHeight="1" x14ac:dyDescent="0.25">
      <c r="B68" s="41" t="s">
        <v>154</v>
      </c>
      <c r="C68" s="8" t="s">
        <v>155</v>
      </c>
      <c r="D68" s="152"/>
      <c r="E68" s="27"/>
      <c r="F68" s="27"/>
      <c r="G68" s="27"/>
      <c r="H68" s="28"/>
      <c r="I68" s="28"/>
      <c r="J68" s="95"/>
      <c r="K68" s="145"/>
      <c r="L68" s="95"/>
      <c r="M68" s="61">
        <v>144</v>
      </c>
      <c r="N68" s="27"/>
      <c r="O68" s="27">
        <v>106</v>
      </c>
      <c r="P68" s="27">
        <v>36</v>
      </c>
      <c r="Q68" s="27"/>
      <c r="R68" s="27"/>
      <c r="S68" s="27">
        <v>2</v>
      </c>
      <c r="T68" s="27">
        <v>144</v>
      </c>
      <c r="U68" s="27"/>
      <c r="V68" s="96"/>
      <c r="W68" s="96"/>
      <c r="X68" s="97"/>
      <c r="Y68" s="97"/>
      <c r="Z68" s="80">
        <v>36</v>
      </c>
      <c r="AA68" s="80">
        <v>60</v>
      </c>
      <c r="AB68" s="108">
        <v>48</v>
      </c>
      <c r="AC68" s="108"/>
    </row>
    <row r="69" spans="2:29" ht="23.25" customHeight="1" x14ac:dyDescent="0.25">
      <c r="B69" s="13" t="s">
        <v>67</v>
      </c>
      <c r="C69" s="13" t="s">
        <v>60</v>
      </c>
      <c r="D69" s="27">
        <v>4</v>
      </c>
      <c r="E69" s="27"/>
      <c r="F69" s="27"/>
      <c r="G69" s="27"/>
      <c r="H69" s="28"/>
      <c r="I69" s="28"/>
      <c r="J69" s="28"/>
      <c r="K69" s="28" t="s">
        <v>90</v>
      </c>
      <c r="L69" s="28"/>
      <c r="M69" s="61">
        <v>108</v>
      </c>
      <c r="N69" s="27"/>
      <c r="O69" s="27"/>
      <c r="P69" s="27">
        <v>108</v>
      </c>
      <c r="Q69" s="27"/>
      <c r="R69" s="27"/>
      <c r="S69" s="27"/>
      <c r="T69" s="27">
        <v>108</v>
      </c>
      <c r="U69" s="27"/>
      <c r="V69" s="96"/>
      <c r="W69" s="96"/>
      <c r="X69" s="97"/>
      <c r="Y69" s="97"/>
      <c r="Z69" s="80"/>
      <c r="AA69" s="80">
        <v>54</v>
      </c>
      <c r="AB69" s="108">
        <v>54</v>
      </c>
      <c r="AC69" s="108"/>
    </row>
    <row r="70" spans="2:29" ht="21.75" customHeight="1" x14ac:dyDescent="0.25">
      <c r="B70" s="13" t="s">
        <v>68</v>
      </c>
      <c r="C70" s="13" t="s">
        <v>62</v>
      </c>
      <c r="D70" s="27">
        <v>4</v>
      </c>
      <c r="E70" s="27"/>
      <c r="F70" s="27"/>
      <c r="G70" s="27"/>
      <c r="H70" s="28"/>
      <c r="I70" s="28"/>
      <c r="J70" s="28"/>
      <c r="K70" s="28"/>
      <c r="L70" s="28" t="s">
        <v>90</v>
      </c>
      <c r="M70" s="61">
        <v>252</v>
      </c>
      <c r="N70" s="27"/>
      <c r="O70" s="27"/>
      <c r="P70" s="27">
        <v>252</v>
      </c>
      <c r="Q70" s="27"/>
      <c r="R70" s="27"/>
      <c r="S70" s="27"/>
      <c r="T70" s="27">
        <v>252</v>
      </c>
      <c r="U70" s="27"/>
      <c r="V70" s="96"/>
      <c r="W70" s="96"/>
      <c r="X70" s="97"/>
      <c r="Y70" s="97"/>
      <c r="Z70" s="80"/>
      <c r="AA70" s="80"/>
      <c r="AB70" s="108"/>
      <c r="AC70" s="108">
        <v>252</v>
      </c>
    </row>
    <row r="71" spans="2:29" ht="27" customHeight="1" x14ac:dyDescent="0.25">
      <c r="B71" s="13" t="s">
        <v>69</v>
      </c>
      <c r="C71" s="13" t="s">
        <v>64</v>
      </c>
      <c r="D71" s="27">
        <v>4</v>
      </c>
      <c r="E71" s="27"/>
      <c r="F71" s="27"/>
      <c r="G71" s="27"/>
      <c r="H71" s="28"/>
      <c r="I71" s="28"/>
      <c r="J71" s="28"/>
      <c r="K71" s="28"/>
      <c r="L71" s="28" t="s">
        <v>89</v>
      </c>
      <c r="M71" s="61">
        <v>6</v>
      </c>
      <c r="N71" s="27"/>
      <c r="O71" s="27"/>
      <c r="P71" s="27"/>
      <c r="Q71" s="27"/>
      <c r="R71" s="27"/>
      <c r="S71" s="27">
        <v>6</v>
      </c>
      <c r="T71" s="27">
        <v>6</v>
      </c>
      <c r="U71" s="27"/>
      <c r="V71" s="96"/>
      <c r="W71" s="96"/>
      <c r="X71" s="97"/>
      <c r="Y71" s="97"/>
      <c r="Z71" s="80"/>
      <c r="AA71" s="80"/>
      <c r="AB71" s="108"/>
      <c r="AC71" s="108">
        <v>6</v>
      </c>
    </row>
    <row r="72" spans="2:29" ht="60" customHeight="1" x14ac:dyDescent="0.25">
      <c r="B72" s="11" t="s">
        <v>70</v>
      </c>
      <c r="C72" s="12" t="s">
        <v>156</v>
      </c>
      <c r="D72" s="62"/>
      <c r="E72" s="62"/>
      <c r="F72" s="62"/>
      <c r="G72" s="62"/>
      <c r="H72" s="62"/>
      <c r="I72" s="62"/>
      <c r="J72" s="62"/>
      <c r="K72" s="84"/>
      <c r="L72" s="84"/>
      <c r="M72" s="84">
        <f>SUM(M73:M76)</f>
        <v>470</v>
      </c>
      <c r="N72" s="84"/>
      <c r="O72" s="84"/>
      <c r="P72" s="84"/>
      <c r="Q72" s="84"/>
      <c r="R72" s="84"/>
      <c r="S72" s="84"/>
      <c r="T72" s="84">
        <f>SUM(T73:T76)</f>
        <v>470</v>
      </c>
      <c r="U72" s="84"/>
      <c r="V72" s="84">
        <f t="shared" ref="V72:AA72" si="9">SUM(V73:V76)</f>
        <v>0</v>
      </c>
      <c r="W72" s="84">
        <f t="shared" si="9"/>
        <v>0</v>
      </c>
      <c r="X72" s="84">
        <f t="shared" si="9"/>
        <v>0</v>
      </c>
      <c r="Y72" s="84">
        <f t="shared" si="9"/>
        <v>0</v>
      </c>
      <c r="Z72" s="62">
        <f t="shared" si="9"/>
        <v>0</v>
      </c>
      <c r="AA72" s="62">
        <f t="shared" si="9"/>
        <v>0</v>
      </c>
      <c r="AB72" s="62">
        <f>SUM(AB73:AB76)</f>
        <v>248</v>
      </c>
      <c r="AC72" s="62">
        <f>SUM(AC73:AC76)</f>
        <v>222</v>
      </c>
    </row>
    <row r="73" spans="2:29" ht="56.25" customHeight="1" x14ac:dyDescent="0.25">
      <c r="B73" s="13" t="s">
        <v>71</v>
      </c>
      <c r="C73" s="8" t="s">
        <v>157</v>
      </c>
      <c r="D73" s="27">
        <v>4</v>
      </c>
      <c r="E73" s="27"/>
      <c r="F73" s="27"/>
      <c r="G73" s="27"/>
      <c r="H73" s="28"/>
      <c r="I73" s="28"/>
      <c r="J73" s="28"/>
      <c r="K73" s="28" t="s">
        <v>89</v>
      </c>
      <c r="L73" s="28"/>
      <c r="M73" s="61">
        <v>140</v>
      </c>
      <c r="N73" s="29"/>
      <c r="O73" s="29">
        <v>96</v>
      </c>
      <c r="P73" s="29">
        <v>38</v>
      </c>
      <c r="Q73" s="29"/>
      <c r="R73" s="29"/>
      <c r="S73" s="29">
        <v>6</v>
      </c>
      <c r="T73" s="29">
        <v>140</v>
      </c>
      <c r="U73" s="29"/>
      <c r="V73" s="96"/>
      <c r="W73" s="96"/>
      <c r="X73" s="97"/>
      <c r="Y73" s="97"/>
      <c r="Z73" s="80"/>
      <c r="AA73" s="80"/>
      <c r="AB73" s="108">
        <v>140</v>
      </c>
      <c r="AC73" s="108"/>
    </row>
    <row r="74" spans="2:29" ht="21.75" customHeight="1" x14ac:dyDescent="0.25">
      <c r="B74" s="13" t="s">
        <v>72</v>
      </c>
      <c r="C74" s="13" t="s">
        <v>60</v>
      </c>
      <c r="D74" s="27">
        <v>4</v>
      </c>
      <c r="E74" s="27"/>
      <c r="F74" s="27"/>
      <c r="G74" s="27"/>
      <c r="H74" s="28"/>
      <c r="I74" s="28"/>
      <c r="J74" s="28"/>
      <c r="K74" s="28" t="s">
        <v>90</v>
      </c>
      <c r="L74" s="28"/>
      <c r="M74" s="61">
        <v>108</v>
      </c>
      <c r="N74" s="29"/>
      <c r="O74" s="29"/>
      <c r="P74" s="29">
        <v>108</v>
      </c>
      <c r="Q74" s="29"/>
      <c r="R74" s="29"/>
      <c r="S74" s="29"/>
      <c r="T74" s="29">
        <v>108</v>
      </c>
      <c r="U74" s="29"/>
      <c r="V74" s="96"/>
      <c r="W74" s="96"/>
      <c r="X74" s="97"/>
      <c r="Y74" s="97"/>
      <c r="Z74" s="80"/>
      <c r="AA74" s="80"/>
      <c r="AB74" s="108">
        <v>108</v>
      </c>
      <c r="AC74" s="108"/>
    </row>
    <row r="75" spans="2:29" ht="23.25" customHeight="1" x14ac:dyDescent="0.25">
      <c r="B75" s="13" t="s">
        <v>73</v>
      </c>
      <c r="C75" s="13" t="s">
        <v>62</v>
      </c>
      <c r="D75" s="27">
        <v>4</v>
      </c>
      <c r="E75" s="27"/>
      <c r="F75" s="27"/>
      <c r="G75" s="27"/>
      <c r="H75" s="28"/>
      <c r="I75" s="28"/>
      <c r="J75" s="28"/>
      <c r="K75" s="28"/>
      <c r="L75" s="28" t="s">
        <v>90</v>
      </c>
      <c r="M75" s="61">
        <v>216</v>
      </c>
      <c r="N75" s="29"/>
      <c r="O75" s="29"/>
      <c r="P75" s="29">
        <v>216</v>
      </c>
      <c r="Q75" s="29"/>
      <c r="R75" s="29"/>
      <c r="S75" s="29"/>
      <c r="T75" s="29">
        <v>216</v>
      </c>
      <c r="U75" s="29"/>
      <c r="V75" s="96"/>
      <c r="W75" s="96"/>
      <c r="X75" s="97"/>
      <c r="Y75" s="97"/>
      <c r="Z75" s="80"/>
      <c r="AA75" s="80"/>
      <c r="AB75" s="108"/>
      <c r="AC75" s="108">
        <v>216</v>
      </c>
    </row>
    <row r="76" spans="2:29" ht="26.25" customHeight="1" x14ac:dyDescent="0.25">
      <c r="B76" s="13" t="s">
        <v>74</v>
      </c>
      <c r="C76" s="13" t="s">
        <v>64</v>
      </c>
      <c r="D76" s="27">
        <v>4</v>
      </c>
      <c r="E76" s="27"/>
      <c r="F76" s="27"/>
      <c r="G76" s="27"/>
      <c r="H76" s="28"/>
      <c r="I76" s="28"/>
      <c r="J76" s="28"/>
      <c r="K76" s="28"/>
      <c r="L76" s="28" t="s">
        <v>89</v>
      </c>
      <c r="M76" s="61">
        <v>6</v>
      </c>
      <c r="N76" s="29"/>
      <c r="O76" s="29"/>
      <c r="P76" s="29"/>
      <c r="Q76" s="29"/>
      <c r="R76" s="29"/>
      <c r="S76" s="29">
        <v>6</v>
      </c>
      <c r="T76" s="29">
        <v>6</v>
      </c>
      <c r="U76" s="29"/>
      <c r="V76" s="96"/>
      <c r="W76" s="96"/>
      <c r="X76" s="97"/>
      <c r="Y76" s="97"/>
      <c r="Z76" s="80"/>
      <c r="AA76" s="80"/>
      <c r="AB76" s="108"/>
      <c r="AC76" s="108">
        <v>6</v>
      </c>
    </row>
    <row r="77" spans="2:29" ht="61.5" customHeight="1" x14ac:dyDescent="0.25">
      <c r="B77" s="11" t="s">
        <v>75</v>
      </c>
      <c r="C77" s="113" t="s">
        <v>181</v>
      </c>
      <c r="D77" s="62"/>
      <c r="E77" s="62"/>
      <c r="F77" s="62"/>
      <c r="G77" s="62"/>
      <c r="H77" s="62"/>
      <c r="I77" s="62"/>
      <c r="J77" s="62"/>
      <c r="K77" s="84"/>
      <c r="L77" s="84"/>
      <c r="M77" s="84">
        <f>SUM(M78:M81)</f>
        <v>294</v>
      </c>
      <c r="N77" s="84"/>
      <c r="O77" s="84"/>
      <c r="P77" s="84"/>
      <c r="Q77" s="84"/>
      <c r="R77" s="84"/>
      <c r="S77" s="84"/>
      <c r="T77" s="84">
        <f t="shared" ref="T77:AA77" si="10">SUM(T78:T81)</f>
        <v>0</v>
      </c>
      <c r="U77" s="84">
        <f t="shared" si="10"/>
        <v>294</v>
      </c>
      <c r="V77" s="84">
        <f t="shared" si="10"/>
        <v>0</v>
      </c>
      <c r="W77" s="84">
        <f t="shared" si="10"/>
        <v>0</v>
      </c>
      <c r="X77" s="84">
        <f t="shared" si="10"/>
        <v>68</v>
      </c>
      <c r="Y77" s="84">
        <f t="shared" si="10"/>
        <v>226</v>
      </c>
      <c r="Z77" s="62">
        <f t="shared" si="10"/>
        <v>0</v>
      </c>
      <c r="AA77" s="62">
        <f t="shared" si="10"/>
        <v>0</v>
      </c>
      <c r="AB77" s="62">
        <f>SUM(AB78:AB81)</f>
        <v>0</v>
      </c>
      <c r="AC77" s="62">
        <f>SUM(AC78:AC81)</f>
        <v>0</v>
      </c>
    </row>
    <row r="78" spans="2:29" ht="27.75" customHeight="1" x14ac:dyDescent="0.25">
      <c r="B78" s="40" t="s">
        <v>76</v>
      </c>
      <c r="C78" s="40" t="s">
        <v>158</v>
      </c>
      <c r="D78" s="87">
        <v>2</v>
      </c>
      <c r="E78" s="27"/>
      <c r="F78" s="27"/>
      <c r="G78" s="27"/>
      <c r="H78" s="28" t="s">
        <v>89</v>
      </c>
      <c r="I78" s="28"/>
      <c r="J78" s="87"/>
      <c r="K78" s="104"/>
      <c r="L78" s="104"/>
      <c r="M78" s="61">
        <v>108</v>
      </c>
      <c r="N78" s="29"/>
      <c r="O78" s="31">
        <v>46</v>
      </c>
      <c r="P78" s="31">
        <v>56</v>
      </c>
      <c r="Q78" s="31"/>
      <c r="R78" s="31"/>
      <c r="S78" s="30">
        <v>6</v>
      </c>
      <c r="T78" s="29"/>
      <c r="U78" s="29">
        <v>108</v>
      </c>
      <c r="V78" s="96"/>
      <c r="W78" s="96"/>
      <c r="X78" s="97">
        <v>38</v>
      </c>
      <c r="Y78" s="97">
        <v>70</v>
      </c>
      <c r="Z78" s="80"/>
      <c r="AA78" s="80"/>
      <c r="AB78" s="108"/>
      <c r="AC78" s="108"/>
    </row>
    <row r="79" spans="2:29" ht="21.75" customHeight="1" x14ac:dyDescent="0.25">
      <c r="B79" s="40" t="s">
        <v>77</v>
      </c>
      <c r="C79" s="40" t="s">
        <v>60</v>
      </c>
      <c r="D79" s="27">
        <v>2</v>
      </c>
      <c r="E79" s="27"/>
      <c r="F79" s="27"/>
      <c r="G79" s="27"/>
      <c r="H79" s="28" t="s">
        <v>90</v>
      </c>
      <c r="I79" s="28"/>
      <c r="J79" s="28"/>
      <c r="K79" s="28"/>
      <c r="L79" s="28"/>
      <c r="M79" s="61">
        <v>72</v>
      </c>
      <c r="N79" s="29"/>
      <c r="O79" s="31"/>
      <c r="P79" s="31">
        <v>72</v>
      </c>
      <c r="Q79" s="31"/>
      <c r="R79" s="31"/>
      <c r="S79" s="30"/>
      <c r="T79" s="29"/>
      <c r="U79" s="29">
        <v>72</v>
      </c>
      <c r="V79" s="96"/>
      <c r="W79" s="96"/>
      <c r="X79" s="97">
        <v>30</v>
      </c>
      <c r="Y79" s="97">
        <v>42</v>
      </c>
      <c r="Z79" s="80"/>
      <c r="AA79" s="80"/>
      <c r="AB79" s="108"/>
      <c r="AC79" s="108"/>
    </row>
    <row r="80" spans="2:29" ht="23.25" customHeight="1" x14ac:dyDescent="0.25">
      <c r="B80" s="40" t="s">
        <v>78</v>
      </c>
      <c r="C80" s="40" t="s">
        <v>62</v>
      </c>
      <c r="D80" s="27">
        <v>3</v>
      </c>
      <c r="E80" s="27"/>
      <c r="F80" s="27"/>
      <c r="G80" s="27"/>
      <c r="H80" s="28" t="s">
        <v>90</v>
      </c>
      <c r="I80" s="28"/>
      <c r="J80" s="28"/>
      <c r="K80" s="28"/>
      <c r="L80" s="28"/>
      <c r="M80" s="61">
        <v>108</v>
      </c>
      <c r="N80" s="29"/>
      <c r="O80" s="31"/>
      <c r="P80" s="31">
        <v>108</v>
      </c>
      <c r="Q80" s="31"/>
      <c r="R80" s="31"/>
      <c r="S80" s="30"/>
      <c r="T80" s="29"/>
      <c r="U80" s="29">
        <v>108</v>
      </c>
      <c r="V80" s="96"/>
      <c r="W80" s="96"/>
      <c r="X80" s="97"/>
      <c r="Y80" s="97">
        <v>108</v>
      </c>
      <c r="Z80" s="80"/>
      <c r="AA80" s="80"/>
      <c r="AB80" s="108"/>
      <c r="AC80" s="108"/>
    </row>
    <row r="81" spans="2:29" ht="25.5" customHeight="1" x14ac:dyDescent="0.25">
      <c r="B81" s="40" t="s">
        <v>79</v>
      </c>
      <c r="C81" s="40" t="s">
        <v>64</v>
      </c>
      <c r="D81" s="27">
        <v>2</v>
      </c>
      <c r="E81" s="27"/>
      <c r="F81" s="27"/>
      <c r="G81" s="27"/>
      <c r="H81" s="28" t="s">
        <v>89</v>
      </c>
      <c r="I81" s="28"/>
      <c r="J81" s="28"/>
      <c r="K81" s="28"/>
      <c r="L81" s="28"/>
      <c r="M81" s="61">
        <v>6</v>
      </c>
      <c r="N81" s="29"/>
      <c r="O81" s="31"/>
      <c r="P81" s="31"/>
      <c r="Q81" s="31"/>
      <c r="R81" s="31"/>
      <c r="S81" s="30">
        <v>6</v>
      </c>
      <c r="T81" s="29"/>
      <c r="U81" s="29">
        <v>6</v>
      </c>
      <c r="V81" s="96"/>
      <c r="W81" s="96"/>
      <c r="X81" s="97"/>
      <c r="Y81" s="97">
        <v>6</v>
      </c>
      <c r="Z81" s="80"/>
      <c r="AA81" s="80"/>
      <c r="AB81" s="108"/>
      <c r="AC81" s="108"/>
    </row>
    <row r="82" spans="2:29" ht="56.25" x14ac:dyDescent="0.3">
      <c r="B82" s="34" t="s">
        <v>80</v>
      </c>
      <c r="C82" s="34" t="s">
        <v>110</v>
      </c>
      <c r="D82" s="64">
        <v>3</v>
      </c>
      <c r="E82" s="64"/>
      <c r="F82" s="64"/>
      <c r="G82" s="64"/>
      <c r="H82" s="64"/>
      <c r="I82" s="64"/>
      <c r="J82" s="85" t="s">
        <v>114</v>
      </c>
      <c r="K82" s="109"/>
      <c r="L82" s="109"/>
      <c r="M82" s="35">
        <v>216</v>
      </c>
      <c r="N82" s="35"/>
      <c r="O82" s="35"/>
      <c r="P82" s="35"/>
      <c r="Q82" s="35"/>
      <c r="R82" s="35"/>
      <c r="S82" s="35"/>
      <c r="T82" s="35">
        <v>216</v>
      </c>
      <c r="U82" s="35">
        <v>0</v>
      </c>
      <c r="V82" s="35"/>
      <c r="W82" s="35"/>
      <c r="X82" s="35"/>
      <c r="Y82" s="35"/>
      <c r="Z82" s="86"/>
      <c r="AA82" s="42"/>
      <c r="AB82" s="101"/>
      <c r="AC82" s="64">
        <v>216</v>
      </c>
    </row>
    <row r="83" spans="2:29" ht="20.25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36"/>
      <c r="AA83" s="36"/>
      <c r="AB83" s="36"/>
      <c r="AC83" s="36"/>
    </row>
    <row r="84" spans="2:29" ht="20.25" x14ac:dyDescent="0.3">
      <c r="B84" s="2"/>
      <c r="C84" s="2" t="s">
        <v>94</v>
      </c>
      <c r="D84" s="2"/>
      <c r="E84" s="2"/>
      <c r="F84" s="2"/>
      <c r="G84" s="2"/>
      <c r="H84" s="2"/>
      <c r="I84" s="2"/>
      <c r="J84" s="2"/>
      <c r="K84" s="2"/>
      <c r="L84" s="2"/>
      <c r="M84" s="2">
        <f>SUM(M82+M57+M36+M30+M11)</f>
        <v>5940</v>
      </c>
      <c r="N84" s="2"/>
      <c r="O84" s="2"/>
      <c r="P84" s="2"/>
      <c r="Q84" s="2"/>
      <c r="R84" s="2"/>
      <c r="S84" s="2"/>
      <c r="T84" s="2"/>
      <c r="U84" s="2"/>
      <c r="V84" s="2">
        <f>SUM(V11+V30+V36+V57)</f>
        <v>612</v>
      </c>
      <c r="W84" s="2">
        <f>SUM(W11+W30+W36+W57)</f>
        <v>864</v>
      </c>
      <c r="X84" s="2">
        <f>SUM(X11+X30+X36+X57)</f>
        <v>612</v>
      </c>
      <c r="Y84" s="2">
        <f>SUM(Y11+Y30+Y36+Y57+Y82)</f>
        <v>864</v>
      </c>
      <c r="Z84" s="2">
        <v>612</v>
      </c>
      <c r="AA84" s="2">
        <v>864</v>
      </c>
      <c r="AB84" s="2">
        <f>SUM(AB35+AB44+AB48+AB52+AB53+AB54+AB65+AB66+AB67+AB68+AB69+AB73+AB74)</f>
        <v>612</v>
      </c>
      <c r="AC84" s="2">
        <f>SUM(AC53+AC54+AC62+AC63+AC70+AC71+AC75+AC76+AC82)</f>
        <v>900</v>
      </c>
    </row>
    <row r="85" spans="2:29" ht="20.25" x14ac:dyDescent="0.3">
      <c r="B85" s="33"/>
      <c r="C85" s="33" t="s">
        <v>95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2"/>
      <c r="T85" s="2"/>
      <c r="U85" s="2"/>
      <c r="V85" s="2">
        <v>36</v>
      </c>
      <c r="W85" s="2">
        <v>36</v>
      </c>
      <c r="X85" s="2">
        <v>36</v>
      </c>
      <c r="Y85" s="2">
        <v>36</v>
      </c>
      <c r="Z85" s="2">
        <v>36</v>
      </c>
      <c r="AA85" s="2">
        <v>36</v>
      </c>
      <c r="AB85" s="2">
        <v>36</v>
      </c>
      <c r="AC85" s="2">
        <v>36</v>
      </c>
    </row>
    <row r="86" spans="2:29" ht="20.25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40" t="s">
        <v>96</v>
      </c>
      <c r="U86" s="141"/>
      <c r="V86" s="2">
        <f>SUM(V11+V30+V36+V59+V65)</f>
        <v>612</v>
      </c>
      <c r="W86" s="2">
        <f>SUM(W11+W30+W36+W59+W65+W73)</f>
        <v>864</v>
      </c>
      <c r="X86" s="2">
        <f>SUM(X15+X16+X17+X18+X19+X21+X22+X31+X34+X39+X41+X42+X51+X55+X56+X78)</f>
        <v>582</v>
      </c>
      <c r="Y86" s="2">
        <f>SUM(Y32+Y33+Y34+Y37+Y38+Y39+Y40+Y42+Y50+Y51+Y55+Y59+Y60+Y78+Y79)</f>
        <v>678</v>
      </c>
      <c r="Z86" s="2">
        <f>SUM(Z32+Z34+Z37+Z38+Z40+Z43+Z44+Z46+Z48+Z55+Z59+Z60+Z65+Z66+Z68)</f>
        <v>540</v>
      </c>
      <c r="AA86" s="2">
        <f>SUM(AA34+AA37+AA40+AA43+AA44+AA46+AA47+AA48+AA49+AA65+AA66+AA67+AA68)</f>
        <v>810</v>
      </c>
      <c r="AB86" s="2">
        <f>SUM(AB35+AB44+AB48+AB52+AB53+AB54+AB65+AB66+AB67+AB68+AB73)</f>
        <v>450</v>
      </c>
      <c r="AC86" s="2">
        <f>SUM(AC53+AC54)</f>
        <v>54</v>
      </c>
    </row>
    <row r="87" spans="2:29" ht="20.25" x14ac:dyDescent="0.3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2"/>
      <c r="T87" s="140" t="s">
        <v>97</v>
      </c>
      <c r="U87" s="141"/>
      <c r="V87" s="2"/>
      <c r="W87" s="2"/>
      <c r="X87" s="2">
        <f>SUM(X79)</f>
        <v>30</v>
      </c>
      <c r="Y87" s="2">
        <f>SUM(Y61+Y79)</f>
        <v>114</v>
      </c>
      <c r="Z87" s="2">
        <f>SUM(Z61)</f>
        <v>72</v>
      </c>
      <c r="AA87" s="2">
        <f>SUM(AA69)</f>
        <v>54</v>
      </c>
      <c r="AB87" s="2">
        <f>SUM(AB69+AB74)</f>
        <v>162</v>
      </c>
      <c r="AC87" s="2">
        <v>0</v>
      </c>
    </row>
    <row r="88" spans="2:29" ht="20.25" x14ac:dyDescent="0.3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2"/>
      <c r="T88" s="140" t="s">
        <v>100</v>
      </c>
      <c r="U88" s="141"/>
      <c r="V88" s="2"/>
      <c r="W88" s="2"/>
      <c r="X88" s="2"/>
      <c r="Y88" s="2">
        <f>SUM(Y80)</f>
        <v>108</v>
      </c>
      <c r="Z88" s="2"/>
      <c r="AA88" s="2"/>
      <c r="AB88" s="2"/>
      <c r="AC88" s="2">
        <f>SUM(AC62+AC70+AC75)</f>
        <v>612</v>
      </c>
    </row>
    <row r="89" spans="2:29" ht="20.25" x14ac:dyDescent="0.3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2"/>
      <c r="T89" s="140" t="s">
        <v>98</v>
      </c>
      <c r="U89" s="141"/>
      <c r="V89" s="2"/>
      <c r="W89" s="2">
        <v>1</v>
      </c>
      <c r="X89" s="2">
        <v>2</v>
      </c>
      <c r="Y89" s="2">
        <v>1</v>
      </c>
      <c r="Z89" s="2">
        <v>1</v>
      </c>
      <c r="AA89" s="2"/>
      <c r="AB89" s="2">
        <v>2</v>
      </c>
      <c r="AC89" s="2">
        <v>4</v>
      </c>
    </row>
    <row r="90" spans="2:29" ht="20.25" x14ac:dyDescent="0.3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2"/>
      <c r="T90" s="140" t="s">
        <v>99</v>
      </c>
      <c r="U90" s="141"/>
      <c r="V90" s="2">
        <v>2</v>
      </c>
      <c r="W90" s="2">
        <v>7</v>
      </c>
      <c r="X90" s="2">
        <v>8</v>
      </c>
      <c r="Y90" s="2">
        <v>7</v>
      </c>
      <c r="Z90" s="2">
        <v>4</v>
      </c>
      <c r="AA90" s="2">
        <v>7</v>
      </c>
      <c r="AB90" s="2">
        <v>6</v>
      </c>
      <c r="AC90" s="2">
        <v>5</v>
      </c>
    </row>
    <row r="91" spans="2:29" ht="20.25" x14ac:dyDescent="0.3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2:29" ht="20.25" x14ac:dyDescent="0.3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9" ht="20.25" x14ac:dyDescent="0.3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9" ht="20.25" x14ac:dyDescent="0.3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2:29" ht="20.25" x14ac:dyDescent="0.3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2:29" ht="20.25" x14ac:dyDescent="0.3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2:25" ht="20.25" x14ac:dyDescent="0.3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2:25" ht="20.25" x14ac:dyDescent="0.3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2:25" ht="20.25" x14ac:dyDescent="0.3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2:25" ht="20.25" x14ac:dyDescent="0.3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2:25" ht="20.25" x14ac:dyDescent="0.3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2:25" ht="20.25" x14ac:dyDescent="0.3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2:25" ht="20.25" x14ac:dyDescent="0.3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2:25" ht="20.25" x14ac:dyDescent="0.3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2:25" ht="20.25" x14ac:dyDescent="0.3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2:25" ht="20.25" x14ac:dyDescent="0.3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2:25" ht="20.25" x14ac:dyDescent="0.3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2:25" ht="20.25" x14ac:dyDescent="0.3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2:25" ht="20.25" x14ac:dyDescent="0.3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2:25" ht="20.25" x14ac:dyDescent="0.3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2:25" ht="20.25" x14ac:dyDescent="0.3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2:25" ht="20.25" x14ac:dyDescent="0.3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2:25" ht="20.25" x14ac:dyDescent="0.3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 ht="20.25" x14ac:dyDescent="0.3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2:25" ht="20.25" x14ac:dyDescent="0.3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2:25" ht="20.25" x14ac:dyDescent="0.3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2:25" ht="20.25" x14ac:dyDescent="0.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2:25" ht="20.25" x14ac:dyDescent="0.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2:25" ht="20.25" x14ac:dyDescent="0.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2:25" ht="20.25" x14ac:dyDescent="0.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2:25" ht="20.25" x14ac:dyDescent="0.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2:25" ht="20.25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2:25" ht="20.25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2:25" ht="20.25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2:25" ht="20.25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2:25" ht="20.25" x14ac:dyDescent="0.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2:25" ht="20.25" x14ac:dyDescent="0.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2:25" ht="20.25" x14ac:dyDescent="0.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2:25" ht="20.25" x14ac:dyDescent="0.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 ht="20.25" x14ac:dyDescent="0.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2:25" ht="20.25" x14ac:dyDescent="0.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2:25" ht="20.25" x14ac:dyDescent="0.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2:25" ht="20.25" x14ac:dyDescent="0.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2:25" ht="20.25" x14ac:dyDescent="0.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2:25" ht="20.25" x14ac:dyDescent="0.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2:25" ht="20.25" x14ac:dyDescent="0.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2:25" ht="20.25" x14ac:dyDescent="0.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 ht="20.25" x14ac:dyDescent="0.3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 ht="20.25" x14ac:dyDescent="0.3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2:25" ht="20.25" x14ac:dyDescent="0.3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2:25" ht="20.25" x14ac:dyDescent="0.3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2:25" ht="20.25" x14ac:dyDescent="0.3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2:25" ht="20.25" x14ac:dyDescent="0.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2:25" ht="20.25" x14ac:dyDescent="0.3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2:25" ht="20.25" x14ac:dyDescent="0.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2:25" ht="20.25" x14ac:dyDescent="0.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2:25" ht="20.25" x14ac:dyDescent="0.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2:25" ht="20.25" x14ac:dyDescent="0.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2:25" ht="20.25" x14ac:dyDescent="0.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2:25" ht="20.25" x14ac:dyDescent="0.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2:25" ht="20.25" x14ac:dyDescent="0.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2:25" ht="20.25" x14ac:dyDescent="0.3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2:25" ht="20.25" x14ac:dyDescent="0.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2:25" ht="20.25" x14ac:dyDescent="0.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2:25" ht="20.25" x14ac:dyDescent="0.3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2:25" ht="20.25" x14ac:dyDescent="0.3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2:25" ht="20.25" x14ac:dyDescent="0.3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2:25" ht="20.25" x14ac:dyDescent="0.3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2:25" ht="20.25" x14ac:dyDescent="0.3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2:25" ht="20.25" x14ac:dyDescent="0.3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2:25" ht="20.25" x14ac:dyDescent="0.3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2:25" ht="20.25" x14ac:dyDescent="0.3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2:25" ht="20.25" x14ac:dyDescent="0.3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2:25" ht="20.25" x14ac:dyDescent="0.3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2:25" ht="20.25" x14ac:dyDescent="0.3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2:25" ht="20.25" x14ac:dyDescent="0.3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2:25" ht="20.25" x14ac:dyDescent="0.3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2:25" ht="20.25" x14ac:dyDescent="0.3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2:25" ht="20.25" x14ac:dyDescent="0.3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2:25" ht="20.25" x14ac:dyDescent="0.3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2:25" ht="20.25" x14ac:dyDescent="0.3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2:25" ht="20.25" x14ac:dyDescent="0.3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2:25" ht="20.25" x14ac:dyDescent="0.3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2:25" ht="20.25" x14ac:dyDescent="0.3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2:25" ht="20.25" x14ac:dyDescent="0.3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</sheetData>
  <mergeCells count="24">
    <mergeCell ref="K65:K68"/>
    <mergeCell ref="D59:D60"/>
    <mergeCell ref="I59:I60"/>
    <mergeCell ref="D65:D68"/>
    <mergeCell ref="T87:U87"/>
    <mergeCell ref="T86:U86"/>
    <mergeCell ref="T88:U88"/>
    <mergeCell ref="T89:U89"/>
    <mergeCell ref="T90:U90"/>
    <mergeCell ref="T5:U6"/>
    <mergeCell ref="V6:W6"/>
    <mergeCell ref="C3:AB3"/>
    <mergeCell ref="M5:M8"/>
    <mergeCell ref="N5:N8"/>
    <mergeCell ref="O5:S7"/>
    <mergeCell ref="Z6:AA6"/>
    <mergeCell ref="V5:AC5"/>
    <mergeCell ref="AB6:AC6"/>
    <mergeCell ref="D5:L7"/>
    <mergeCell ref="B26:C26"/>
    <mergeCell ref="B12:C12"/>
    <mergeCell ref="B5:B8"/>
    <mergeCell ref="C5:C8"/>
    <mergeCell ref="X6:Y6"/>
  </mergeCells>
  <pageMargins left="0.7" right="0.7" top="0.75" bottom="0.75" header="0.3" footer="0.3"/>
  <pageSetup paperSize="9" scale="45" fitToHeight="0" orientation="landscape" horizontalDpi="0" verticalDpi="0" r:id="rId1"/>
  <ignoredErrors>
    <ignoredError sqref="M13:M14 M16 M22:M29 M20" formulaRange="1"/>
    <ignoredError sqref="D24:D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2025-05-21T12:12:12Z</dcterms:modified>
</cp:coreProperties>
</file>