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70" i="1" l="1"/>
  <c r="T71" i="1"/>
  <c r="S71" i="1"/>
  <c r="T72" i="1"/>
  <c r="Q71" i="1"/>
  <c r="Q70" i="1"/>
  <c r="P38" i="1" l="1"/>
  <c r="P30" i="1"/>
  <c r="P11" i="1"/>
  <c r="P46" i="1"/>
  <c r="P51" i="1"/>
  <c r="P56" i="1"/>
  <c r="P61" i="1"/>
  <c r="P45" i="1" s="1"/>
  <c r="P10" i="1" s="1"/>
  <c r="O61" i="1"/>
  <c r="O56" i="1"/>
  <c r="O51" i="1"/>
  <c r="O46" i="1"/>
  <c r="O38" i="1"/>
  <c r="O30" i="1"/>
  <c r="O11" i="1"/>
  <c r="Q10" i="1"/>
  <c r="O45" i="1" l="1"/>
  <c r="O10" i="1" s="1"/>
  <c r="Q68" i="1"/>
  <c r="Q11" i="1"/>
  <c r="T11" i="1"/>
  <c r="S11" i="1"/>
  <c r="U11" i="1" s="1"/>
  <c r="R11" i="1"/>
  <c r="T56" i="1"/>
  <c r="R56" i="1"/>
  <c r="Q56" i="1"/>
  <c r="I61" i="1"/>
  <c r="I56" i="1"/>
  <c r="I51" i="1"/>
  <c r="I46" i="1"/>
  <c r="S56" i="1" l="1"/>
  <c r="U56" i="1" s="1"/>
  <c r="I45" i="1"/>
  <c r="R71" i="1"/>
  <c r="R61" i="1"/>
  <c r="S61" i="1"/>
  <c r="T61" i="1"/>
  <c r="Q61" i="1"/>
  <c r="R51" i="1"/>
  <c r="S51" i="1"/>
  <c r="T51" i="1"/>
  <c r="T45" i="1" s="1"/>
  <c r="Q51" i="1"/>
  <c r="T46" i="1"/>
  <c r="U46" i="1" s="1"/>
  <c r="R46" i="1"/>
  <c r="S46" i="1"/>
  <c r="Q46" i="1"/>
  <c r="R38" i="1"/>
  <c r="S38" i="1"/>
  <c r="T38" i="1"/>
  <c r="Q38" i="1"/>
  <c r="I38" i="1"/>
  <c r="I30" i="1"/>
  <c r="S30" i="1"/>
  <c r="T30" i="1"/>
  <c r="R30" i="1"/>
  <c r="Q30" i="1"/>
  <c r="T68" i="1" l="1"/>
  <c r="T10" i="1"/>
  <c r="R10" i="1"/>
  <c r="R68" i="1"/>
  <c r="S45" i="1"/>
  <c r="S68" i="1" s="1"/>
  <c r="R45" i="1"/>
  <c r="U61" i="1"/>
  <c r="S70" i="1"/>
  <c r="U38" i="1"/>
  <c r="T70" i="1"/>
  <c r="Q45" i="1"/>
  <c r="U51" i="1"/>
  <c r="U30" i="1"/>
  <c r="I28" i="1"/>
  <c r="I24" i="1"/>
  <c r="I22" i="1"/>
  <c r="I19" i="1"/>
  <c r="I18" i="1"/>
  <c r="I17" i="1"/>
  <c r="I16" i="1"/>
  <c r="I14" i="1"/>
  <c r="I13" i="1"/>
  <c r="U45" i="1" l="1"/>
  <c r="S10" i="1"/>
  <c r="I11" i="1"/>
  <c r="I10" i="1" l="1"/>
  <c r="I68" i="1"/>
</calcChain>
</file>

<file path=xl/sharedStrings.xml><?xml version="1.0" encoding="utf-8"?>
<sst xmlns="http://schemas.openxmlformats.org/spreadsheetml/2006/main" count="215" uniqueCount="137">
  <si>
    <t>курс</t>
  </si>
  <si>
    <t>1 семестр</t>
  </si>
  <si>
    <t>2 семестр</t>
  </si>
  <si>
    <t>3 семестр</t>
  </si>
  <si>
    <t>4 семестр</t>
  </si>
  <si>
    <t>Индекс</t>
  </si>
  <si>
    <t>Наименование</t>
  </si>
  <si>
    <t>Вид промежуточной аттестации</t>
  </si>
  <si>
    <t>Объем образовательной программы в академических часах</t>
  </si>
  <si>
    <t>Учебные занятия</t>
  </si>
  <si>
    <t>Практика</t>
  </si>
  <si>
    <t>Самостоятельная работа</t>
  </si>
  <si>
    <t>Промежуточная аттестация</t>
  </si>
  <si>
    <t>Всего часов</t>
  </si>
  <si>
    <t>обязательная часть</t>
  </si>
  <si>
    <t>вариативная часть</t>
  </si>
  <si>
    <t>1 курс</t>
  </si>
  <si>
    <t>2 курс</t>
  </si>
  <si>
    <t>2 семестр                  24 недели</t>
  </si>
  <si>
    <t>в том числе, в форме практической подготовки</t>
  </si>
  <si>
    <t>ОБЪЕМ ОБРАЗОВАТЕЛЬНОЙ ПРОГРАММЫ</t>
  </si>
  <si>
    <t>ОО.00</t>
  </si>
  <si>
    <t>Общеобразовательный цикл</t>
  </si>
  <si>
    <t>ОУД.01</t>
  </si>
  <si>
    <t>Русский язык</t>
  </si>
  <si>
    <t>ОУД.02</t>
  </si>
  <si>
    <t>Литература</t>
  </si>
  <si>
    <t>ОУД.03</t>
  </si>
  <si>
    <t xml:space="preserve">Математика*  </t>
  </si>
  <si>
    <t>ОУД.04</t>
  </si>
  <si>
    <t xml:space="preserve">Иностранный язык </t>
  </si>
  <si>
    <t>ОУД.05</t>
  </si>
  <si>
    <t xml:space="preserve">Информатика </t>
  </si>
  <si>
    <t>ОУД.06</t>
  </si>
  <si>
    <t xml:space="preserve">Физика </t>
  </si>
  <si>
    <t>ОУД.07</t>
  </si>
  <si>
    <t>Химия</t>
  </si>
  <si>
    <t>ОУД.08</t>
  </si>
  <si>
    <t>Биология</t>
  </si>
  <si>
    <t>ОУД.09</t>
  </si>
  <si>
    <t xml:space="preserve">История  </t>
  </si>
  <si>
    <t>ОУД.10</t>
  </si>
  <si>
    <t xml:space="preserve">Обществознание </t>
  </si>
  <si>
    <t>ОУД.11</t>
  </si>
  <si>
    <t>География</t>
  </si>
  <si>
    <t>ОУД.12</t>
  </si>
  <si>
    <t>Физическая культура</t>
  </si>
  <si>
    <t xml:space="preserve">ОУД.13 </t>
  </si>
  <si>
    <t>Основы безопасности и защиты Родины</t>
  </si>
  <si>
    <t>ДУД.14</t>
  </si>
  <si>
    <t>Основы проектной деятельности</t>
  </si>
  <si>
    <t>ДУД.15</t>
  </si>
  <si>
    <t>Основы шахматной игры</t>
  </si>
  <si>
    <t>ИП</t>
  </si>
  <si>
    <t>Индивидуальный проект*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</si>
  <si>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</si>
  <si>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</si>
  <si>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</si>
  <si>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</si>
  <si>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</si>
  <si>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</si>
  <si>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</si>
  <si>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СГ.05</t>
  </si>
  <si>
    <t>Основы бережливого производства</t>
  </si>
  <si>
    <t>Эффективное поведение на рынке труда</t>
  </si>
  <si>
    <t>ОП.01</t>
  </si>
  <si>
    <t>Охрана труда</t>
  </si>
  <si>
    <t>ПМ.01</t>
  </si>
  <si>
    <t>МДК.01.01</t>
  </si>
  <si>
    <t>УП.01</t>
  </si>
  <si>
    <t>Учебная практика</t>
  </si>
  <si>
    <t>ПП.01</t>
  </si>
  <si>
    <t>Производственная практика</t>
  </si>
  <si>
    <t>ПМ. 01 ЭМ</t>
  </si>
  <si>
    <t>Экзамен по модулю</t>
  </si>
  <si>
    <t>ПМ.02</t>
  </si>
  <si>
    <t>МДК.02.01</t>
  </si>
  <si>
    <t>УП.02</t>
  </si>
  <si>
    <t>ПП.02</t>
  </si>
  <si>
    <t>ПМ. 02 ЭМ</t>
  </si>
  <si>
    <t>МДК.03.01</t>
  </si>
  <si>
    <t>УП.03</t>
  </si>
  <si>
    <t>ПП.03</t>
  </si>
  <si>
    <t>ПМ. 03 ЭМ</t>
  </si>
  <si>
    <t>ГИА.00</t>
  </si>
  <si>
    <t>Государственная итоговая аттестация</t>
  </si>
  <si>
    <t>Дополнительные учебные предметы по выбору</t>
  </si>
  <si>
    <t>СГ.00</t>
  </si>
  <si>
    <t>Социально-гуманитарный цикл</t>
  </si>
  <si>
    <t>ОП.00</t>
  </si>
  <si>
    <t>Общепрофессиональный цикл</t>
  </si>
  <si>
    <t>П.00</t>
  </si>
  <si>
    <t>Профессиональный цикл</t>
  </si>
  <si>
    <t>Обязательные учебные предметы</t>
  </si>
  <si>
    <t>Э</t>
  </si>
  <si>
    <t>дз</t>
  </si>
  <si>
    <t>з</t>
  </si>
  <si>
    <t>1,2</t>
  </si>
  <si>
    <t>2</t>
  </si>
  <si>
    <t>1</t>
  </si>
  <si>
    <t>Распределение нагрузки по курсам  и семестрам</t>
  </si>
  <si>
    <t>ИТОГО</t>
  </si>
  <si>
    <t>Недельная нагрузка</t>
  </si>
  <si>
    <t>дисциплин и МДК</t>
  </si>
  <si>
    <t>учебная практика</t>
  </si>
  <si>
    <t>экзамены</t>
  </si>
  <si>
    <t>дифзачет</t>
  </si>
  <si>
    <t>производ практика</t>
  </si>
  <si>
    <t>ДЭ</t>
  </si>
  <si>
    <t>СГ. 06</t>
  </si>
  <si>
    <t>СГ. 07в</t>
  </si>
  <si>
    <t>Электротехника</t>
  </si>
  <si>
    <t>Основы финансовой грамотности</t>
  </si>
  <si>
    <t>Материаловедение</t>
  </si>
  <si>
    <t xml:space="preserve">ОП.02 </t>
  </si>
  <si>
    <t>Черчение</t>
  </si>
  <si>
    <t>ОП.03</t>
  </si>
  <si>
    <t>ОП.04в</t>
  </si>
  <si>
    <t>Слесарное дело</t>
  </si>
  <si>
    <t>ОП.05в</t>
  </si>
  <si>
    <t>Основы технической механики и гидравлики</t>
  </si>
  <si>
    <t>ОП.06в</t>
  </si>
  <si>
    <t>Техническое обслуживание и ремонт систем, узлов, приборов автомобилей</t>
  </si>
  <si>
    <t>Конструкции, эксплуатация и техническое обслуживание автомобилей</t>
  </si>
  <si>
    <t>Техническое обслуживаниеи ремонт систем, узлов, приборов автомобилей при проведении подготовительных, сборочных операций перед сваркой, зачистка и контроль сварных швов после сварки</t>
  </si>
  <si>
    <t>Оборудование, инструменты и материалы для выполнения различных способов сварки деталей и контроля качества сварных соединений</t>
  </si>
  <si>
    <t>ПМ.03</t>
  </si>
  <si>
    <t>Техническое обслуживание и ремонт систем, узлов, приборов автомобилей при выполнении ручной дуговой сварки плавящимся покрытым электродом</t>
  </si>
  <si>
    <t>Технические процессы выполнения различных способов сварки деталей и контроля качества сварных соединений</t>
  </si>
  <si>
    <t>ПМ.04 в</t>
  </si>
  <si>
    <t>Ремонт и шиномонтаж колес автомобиля</t>
  </si>
  <si>
    <t>Оборудование шиномонтажного производства и технология ремонта шиномонтажных работ</t>
  </si>
  <si>
    <t xml:space="preserve">  УЧЕБНЫЙ ПЛАН                                                                                                                                                                                                по профессии 23.01.08 Слесарь по ремонту строительных машин,       срок обучения 1год 10 мес                                                                                                                           год поступления 2025</t>
  </si>
  <si>
    <t>1 семестр                  17 недель</t>
  </si>
  <si>
    <t>3 семестр                    17 недель</t>
  </si>
  <si>
    <t>4 семестр                        24 недель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</si>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</sst>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2" fillId="0" borderId="0" xfId="0" applyFont="1" applyBorder="1"/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justify" vertical="center" wrapText="1"/>
    </xf>
    <xf numFmtId="0" fontId="2" fillId="5" borderId="1" xfId="0" applyFont="1" applyFill="1" applyBorder="1"/>
    <xf numFmtId="0" fontId="3" fillId="4" borderId="1" xfId="0" applyFont="1" applyFill="1" applyBorder="1"/>
    <xf numFmtId="0" fontId="7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/>
    <xf numFmtId="0" fontId="7" fillId="2" borderId="5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9" fillId="5" borderId="1" xfId="0" applyFont="1" applyFill="1" applyBorder="1"/>
    <xf numFmtId="0" fontId="2" fillId="0" borderId="2" xfId="0" applyFont="1" applyBorder="1"/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6" fillId="0" borderId="5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/>
    <xf numFmtId="0" fontId="6" fillId="6" borderId="1" xfId="0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2" fillId="7" borderId="1" xfId="0" applyFont="1" applyFill="1" applyBorder="1"/>
    <xf numFmtId="0" fontId="6" fillId="7" borderId="1" xfId="0" applyFont="1" applyFill="1" applyBorder="1" applyAlignment="1">
      <alignment horizontal="center" vertical="center" textRotation="90" wrapText="1"/>
    </xf>
    <xf numFmtId="0" fontId="2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2" fillId="0" borderId="3" xfId="0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3" fillId="9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W159"/>
  <sheetViews>
    <sheetView tabSelected="1" zoomScaleNormal="100" workbookViewId="0">
      <selection activeCell="V26" sqref="V26"/>
    </sheetView>
  </sheetViews>
  <sheetFormatPr defaultRowHeight="15" x14ac:dyDescent="0.25"/>
  <cols>
    <col min="2" max="2" width="15.140625" customWidth="1"/>
    <col min="3" max="3" width="61.28515625" customWidth="1"/>
    <col min="4" max="4" width="5.85546875" customWidth="1"/>
    <col min="5" max="5" width="5.140625" customWidth="1"/>
    <col min="6" max="6" width="5.42578125" customWidth="1"/>
    <col min="7" max="8" width="4.5703125" customWidth="1"/>
    <col min="9" max="9" width="12.5703125" customWidth="1"/>
    <col min="10" max="10" width="10.28515625" customWidth="1"/>
    <col min="11" max="11" width="7.28515625" customWidth="1"/>
    <col min="12" max="12" width="6.7109375" customWidth="1"/>
    <col min="13" max="14" width="8" customWidth="1"/>
    <col min="17" max="17" width="10.140625" customWidth="1"/>
    <col min="18" max="18" width="12" customWidth="1"/>
    <col min="19" max="19" width="10" customWidth="1"/>
    <col min="20" max="20" width="11.5703125" bestFit="1" customWidth="1"/>
    <col min="21" max="21" width="11.42578125" bestFit="1" customWidth="1"/>
  </cols>
  <sheetData>
    <row r="3" spans="2:23" ht="82.5" customHeight="1" x14ac:dyDescent="0.25">
      <c r="C3" s="95" t="s">
        <v>132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</row>
    <row r="5" spans="2:23" ht="36.75" customHeight="1" x14ac:dyDescent="0.25">
      <c r="B5" s="91" t="s">
        <v>5</v>
      </c>
      <c r="C5" s="91" t="s">
        <v>6</v>
      </c>
      <c r="D5" s="92" t="s">
        <v>7</v>
      </c>
      <c r="E5" s="92"/>
      <c r="F5" s="92"/>
      <c r="G5" s="92"/>
      <c r="H5" s="92"/>
      <c r="I5" s="96" t="s">
        <v>8</v>
      </c>
      <c r="J5" s="97" t="s">
        <v>19</v>
      </c>
      <c r="K5" s="92" t="s">
        <v>8</v>
      </c>
      <c r="L5" s="92"/>
      <c r="M5" s="92"/>
      <c r="N5" s="92"/>
      <c r="O5" s="91" t="s">
        <v>13</v>
      </c>
      <c r="P5" s="91"/>
      <c r="Q5" s="92" t="s">
        <v>100</v>
      </c>
      <c r="R5" s="92"/>
      <c r="S5" s="92"/>
      <c r="T5" s="92"/>
    </row>
    <row r="6" spans="2:23" ht="70.5" customHeight="1" x14ac:dyDescent="0.25">
      <c r="B6" s="91"/>
      <c r="C6" s="91"/>
      <c r="D6" s="92"/>
      <c r="E6" s="92"/>
      <c r="F6" s="92"/>
      <c r="G6" s="92"/>
      <c r="H6" s="92"/>
      <c r="I6" s="96"/>
      <c r="J6" s="97"/>
      <c r="K6" s="92"/>
      <c r="L6" s="92"/>
      <c r="M6" s="92"/>
      <c r="N6" s="92"/>
      <c r="O6" s="91"/>
      <c r="P6" s="91"/>
      <c r="Q6" s="93" t="s">
        <v>16</v>
      </c>
      <c r="R6" s="93"/>
      <c r="S6" s="94" t="s">
        <v>17</v>
      </c>
      <c r="T6" s="94"/>
    </row>
    <row r="7" spans="2:23" ht="15" hidden="1" customHeight="1" x14ac:dyDescent="0.3">
      <c r="B7" s="91"/>
      <c r="C7" s="91"/>
      <c r="D7" s="92"/>
      <c r="E7" s="92"/>
      <c r="F7" s="92"/>
      <c r="G7" s="92"/>
      <c r="H7" s="92"/>
      <c r="I7" s="96"/>
      <c r="J7" s="97"/>
      <c r="K7" s="92"/>
      <c r="L7" s="92"/>
      <c r="M7" s="92"/>
      <c r="N7" s="92"/>
      <c r="O7" s="1"/>
      <c r="P7" s="1"/>
      <c r="Q7" s="38"/>
      <c r="R7" s="38"/>
      <c r="S7" s="44"/>
      <c r="T7" s="44"/>
    </row>
    <row r="8" spans="2:23" ht="105" customHeight="1" x14ac:dyDescent="0.25">
      <c r="B8" s="91"/>
      <c r="C8" s="91"/>
      <c r="D8" s="4" t="s">
        <v>0</v>
      </c>
      <c r="E8" s="4" t="s">
        <v>1</v>
      </c>
      <c r="F8" s="4" t="s">
        <v>2</v>
      </c>
      <c r="G8" s="4" t="s">
        <v>3</v>
      </c>
      <c r="H8" s="4" t="s">
        <v>4</v>
      </c>
      <c r="I8" s="96"/>
      <c r="J8" s="97"/>
      <c r="K8" s="5" t="s">
        <v>9</v>
      </c>
      <c r="L8" s="5" t="s">
        <v>10</v>
      </c>
      <c r="M8" s="5" t="s">
        <v>11</v>
      </c>
      <c r="N8" s="5" t="s">
        <v>12</v>
      </c>
      <c r="O8" s="5" t="s">
        <v>14</v>
      </c>
      <c r="P8" s="5" t="s">
        <v>15</v>
      </c>
      <c r="Q8" s="39" t="s">
        <v>133</v>
      </c>
      <c r="R8" s="39" t="s">
        <v>18</v>
      </c>
      <c r="S8" s="45" t="s">
        <v>134</v>
      </c>
      <c r="T8" s="45" t="s">
        <v>135</v>
      </c>
    </row>
    <row r="9" spans="2:23" ht="19.5" customHeight="1" x14ac:dyDescent="0.3">
      <c r="B9" s="1">
        <v>1</v>
      </c>
      <c r="C9" s="1">
        <v>2</v>
      </c>
      <c r="D9" s="1">
        <v>3</v>
      </c>
      <c r="E9" s="1">
        <v>4</v>
      </c>
      <c r="F9" s="1">
        <v>5</v>
      </c>
      <c r="G9" s="1">
        <v>6</v>
      </c>
      <c r="H9" s="1">
        <v>7</v>
      </c>
      <c r="I9" s="50">
        <v>8</v>
      </c>
      <c r="J9" s="1">
        <v>9</v>
      </c>
      <c r="K9" s="1">
        <v>10</v>
      </c>
      <c r="L9" s="1">
        <v>11</v>
      </c>
      <c r="M9" s="1">
        <v>12</v>
      </c>
      <c r="N9" s="1">
        <v>13</v>
      </c>
      <c r="O9" s="1">
        <v>14</v>
      </c>
      <c r="P9" s="1">
        <v>15</v>
      </c>
      <c r="Q9" s="40">
        <v>16</v>
      </c>
      <c r="R9" s="40">
        <v>17</v>
      </c>
      <c r="S9" s="46">
        <v>18</v>
      </c>
      <c r="T9" s="44">
        <v>19</v>
      </c>
    </row>
    <row r="10" spans="2:23" ht="20.25" x14ac:dyDescent="0.3">
      <c r="B10" s="11"/>
      <c r="C10" s="24" t="s">
        <v>20</v>
      </c>
      <c r="D10" s="65"/>
      <c r="E10" s="65"/>
      <c r="F10" s="65"/>
      <c r="G10" s="65"/>
      <c r="H10" s="65"/>
      <c r="I10" s="65">
        <f>SUM(I11+I30+I38+I45+I66)</f>
        <v>2952</v>
      </c>
      <c r="J10" s="65"/>
      <c r="K10" s="65"/>
      <c r="L10" s="65"/>
      <c r="M10" s="65"/>
      <c r="N10" s="65"/>
      <c r="O10" s="65">
        <f t="shared" ref="O10:T10" si="0">SUM(O11+O30+O38+O45+O66)</f>
        <v>2667</v>
      </c>
      <c r="P10" s="65">
        <f t="shared" si="0"/>
        <v>285</v>
      </c>
      <c r="Q10" s="65">
        <f t="shared" si="0"/>
        <v>612</v>
      </c>
      <c r="R10" s="65">
        <f t="shared" si="0"/>
        <v>864</v>
      </c>
      <c r="S10" s="65">
        <f t="shared" si="0"/>
        <v>612</v>
      </c>
      <c r="T10" s="65">
        <f t="shared" si="0"/>
        <v>864</v>
      </c>
    </row>
    <row r="11" spans="2:23" ht="20.25" x14ac:dyDescent="0.3">
      <c r="B11" s="12" t="s">
        <v>21</v>
      </c>
      <c r="C11" s="12" t="s">
        <v>22</v>
      </c>
      <c r="D11" s="66"/>
      <c r="E11" s="66"/>
      <c r="F11" s="66"/>
      <c r="G11" s="66"/>
      <c r="H11" s="66"/>
      <c r="I11" s="67">
        <f>SUM(I13:I29)</f>
        <v>1476</v>
      </c>
      <c r="J11" s="67"/>
      <c r="K11" s="67"/>
      <c r="L11" s="67"/>
      <c r="M11" s="67"/>
      <c r="N11" s="67"/>
      <c r="O11" s="67">
        <f>SUM(O13:O29)</f>
        <v>1476</v>
      </c>
      <c r="P11" s="67">
        <f>SUM(P13:P29)</f>
        <v>0</v>
      </c>
      <c r="Q11" s="67">
        <f>SUM(Q13:Q28)</f>
        <v>428</v>
      </c>
      <c r="R11" s="67">
        <f>SUM(R13:R29)</f>
        <v>508</v>
      </c>
      <c r="S11" s="67">
        <f>SUM(S13:S28)</f>
        <v>366</v>
      </c>
      <c r="T11" s="67">
        <f>SUM(T13:T29)</f>
        <v>174</v>
      </c>
      <c r="U11" s="61">
        <f>SUM(Q11+R11+S11+T11)</f>
        <v>1476</v>
      </c>
    </row>
    <row r="12" spans="2:23" ht="20.25" x14ac:dyDescent="0.25">
      <c r="B12" s="98" t="s">
        <v>93</v>
      </c>
      <c r="C12" s="100"/>
      <c r="D12" s="52"/>
      <c r="E12" s="52"/>
      <c r="F12" s="52"/>
      <c r="G12" s="52"/>
      <c r="H12" s="52"/>
      <c r="I12" s="50"/>
      <c r="J12" s="52"/>
      <c r="K12" s="52"/>
      <c r="L12" s="52"/>
      <c r="M12" s="52"/>
      <c r="N12" s="52"/>
      <c r="O12" s="52"/>
      <c r="P12" s="52"/>
      <c r="Q12" s="53"/>
      <c r="R12" s="53"/>
      <c r="S12" s="54"/>
      <c r="T12" s="54"/>
    </row>
    <row r="13" spans="2:23" ht="20.25" x14ac:dyDescent="0.25">
      <c r="B13" s="7" t="s">
        <v>23</v>
      </c>
      <c r="C13" s="13" t="s">
        <v>24</v>
      </c>
      <c r="D13" s="17">
        <v>1</v>
      </c>
      <c r="E13" s="17"/>
      <c r="F13" s="17" t="s">
        <v>94</v>
      </c>
      <c r="G13" s="17"/>
      <c r="H13" s="68"/>
      <c r="I13" s="51">
        <f t="shared" ref="I13:I24" si="1">SUM(K13:N13)</f>
        <v>72</v>
      </c>
      <c r="J13" s="52"/>
      <c r="K13" s="23">
        <v>30</v>
      </c>
      <c r="L13" s="23">
        <v>36</v>
      </c>
      <c r="M13" s="23"/>
      <c r="N13" s="23">
        <v>6</v>
      </c>
      <c r="O13" s="23">
        <v>72</v>
      </c>
      <c r="P13" s="69"/>
      <c r="Q13" s="41">
        <v>42</v>
      </c>
      <c r="R13" s="42">
        <v>30</v>
      </c>
      <c r="S13" s="47"/>
      <c r="T13" s="48"/>
    </row>
    <row r="14" spans="2:23" ht="20.25" x14ac:dyDescent="0.25">
      <c r="B14" s="7" t="s">
        <v>25</v>
      </c>
      <c r="C14" s="13" t="s">
        <v>26</v>
      </c>
      <c r="D14" s="17">
        <v>1</v>
      </c>
      <c r="E14" s="17"/>
      <c r="F14" s="17" t="s">
        <v>95</v>
      </c>
      <c r="G14" s="17"/>
      <c r="H14" s="68"/>
      <c r="I14" s="51">
        <f t="shared" si="1"/>
        <v>108</v>
      </c>
      <c r="J14" s="52"/>
      <c r="K14" s="23">
        <v>9</v>
      </c>
      <c r="L14" s="23">
        <v>97</v>
      </c>
      <c r="M14" s="23"/>
      <c r="N14" s="23">
        <v>2</v>
      </c>
      <c r="O14" s="23">
        <v>108</v>
      </c>
      <c r="P14" s="69"/>
      <c r="Q14" s="41">
        <v>74</v>
      </c>
      <c r="R14" s="42">
        <v>34</v>
      </c>
      <c r="S14" s="47"/>
      <c r="T14" s="48"/>
    </row>
    <row r="15" spans="2:23" ht="23.25" customHeight="1" x14ac:dyDescent="0.25">
      <c r="B15" s="7" t="s">
        <v>27</v>
      </c>
      <c r="C15" s="13" t="s">
        <v>28</v>
      </c>
      <c r="D15" s="18" t="s">
        <v>97</v>
      </c>
      <c r="E15" s="17"/>
      <c r="F15" s="17" t="s">
        <v>96</v>
      </c>
      <c r="G15" s="17"/>
      <c r="H15" s="68" t="s">
        <v>94</v>
      </c>
      <c r="I15" s="51">
        <v>324</v>
      </c>
      <c r="J15" s="52"/>
      <c r="K15" s="23">
        <v>172</v>
      </c>
      <c r="L15" s="23">
        <v>143</v>
      </c>
      <c r="M15" s="23"/>
      <c r="N15" s="23">
        <v>6</v>
      </c>
      <c r="O15" s="23">
        <v>324</v>
      </c>
      <c r="P15" s="69"/>
      <c r="Q15" s="41">
        <v>72</v>
      </c>
      <c r="R15" s="42">
        <v>94</v>
      </c>
      <c r="S15" s="47">
        <v>96</v>
      </c>
      <c r="T15" s="48">
        <v>62</v>
      </c>
    </row>
    <row r="16" spans="2:23" ht="20.25" x14ac:dyDescent="0.25">
      <c r="B16" s="7" t="s">
        <v>29</v>
      </c>
      <c r="C16" s="13" t="s">
        <v>30</v>
      </c>
      <c r="D16" s="17">
        <v>1</v>
      </c>
      <c r="E16" s="17"/>
      <c r="F16" s="17" t="s">
        <v>95</v>
      </c>
      <c r="G16" s="17"/>
      <c r="H16" s="68"/>
      <c r="I16" s="51">
        <f t="shared" si="1"/>
        <v>72</v>
      </c>
      <c r="J16" s="52"/>
      <c r="K16" s="23"/>
      <c r="L16" s="23">
        <v>70</v>
      </c>
      <c r="M16" s="23"/>
      <c r="N16" s="23">
        <v>2</v>
      </c>
      <c r="O16" s="23">
        <v>72</v>
      </c>
      <c r="P16" s="69"/>
      <c r="Q16" s="41">
        <v>34</v>
      </c>
      <c r="R16" s="42">
        <v>38</v>
      </c>
      <c r="S16" s="47"/>
      <c r="T16" s="48"/>
    </row>
    <row r="17" spans="2:21" ht="20.25" x14ac:dyDescent="0.25">
      <c r="B17" s="7" t="s">
        <v>31</v>
      </c>
      <c r="C17" s="13" t="s">
        <v>32</v>
      </c>
      <c r="D17" s="17">
        <v>1</v>
      </c>
      <c r="E17" s="17"/>
      <c r="F17" s="17" t="s">
        <v>95</v>
      </c>
      <c r="G17" s="17"/>
      <c r="H17" s="68"/>
      <c r="I17" s="51">
        <f t="shared" si="1"/>
        <v>108</v>
      </c>
      <c r="J17" s="52"/>
      <c r="K17" s="23">
        <v>26</v>
      </c>
      <c r="L17" s="23">
        <v>80</v>
      </c>
      <c r="M17" s="23"/>
      <c r="N17" s="23">
        <v>2</v>
      </c>
      <c r="O17" s="23">
        <v>108</v>
      </c>
      <c r="P17" s="69"/>
      <c r="Q17" s="41">
        <v>40</v>
      </c>
      <c r="R17" s="42">
        <v>68</v>
      </c>
      <c r="S17" s="47"/>
      <c r="T17" s="48"/>
    </row>
    <row r="18" spans="2:21" ht="24" customHeight="1" x14ac:dyDescent="0.25">
      <c r="B18" s="7" t="s">
        <v>33</v>
      </c>
      <c r="C18" s="13" t="s">
        <v>34</v>
      </c>
      <c r="D18" s="18" t="s">
        <v>97</v>
      </c>
      <c r="E18" s="17"/>
      <c r="F18" s="17" t="s">
        <v>96</v>
      </c>
      <c r="G18" s="17" t="s">
        <v>94</v>
      </c>
      <c r="H18" s="68"/>
      <c r="I18" s="51">
        <f t="shared" si="1"/>
        <v>180</v>
      </c>
      <c r="J18" s="52"/>
      <c r="K18" s="23">
        <v>128</v>
      </c>
      <c r="L18" s="23">
        <v>46</v>
      </c>
      <c r="M18" s="23"/>
      <c r="N18" s="23">
        <v>6</v>
      </c>
      <c r="O18" s="23">
        <v>180</v>
      </c>
      <c r="P18" s="69"/>
      <c r="Q18" s="42"/>
      <c r="R18" s="42">
        <v>54</v>
      </c>
      <c r="S18" s="48">
        <v>126</v>
      </c>
      <c r="T18" s="48"/>
    </row>
    <row r="19" spans="2:21" ht="20.25" x14ac:dyDescent="0.25">
      <c r="B19" s="7" t="s">
        <v>35</v>
      </c>
      <c r="C19" s="13" t="s">
        <v>36</v>
      </c>
      <c r="D19" s="18" t="s">
        <v>98</v>
      </c>
      <c r="E19" s="17"/>
      <c r="F19" s="17"/>
      <c r="G19" s="17"/>
      <c r="H19" s="68" t="s">
        <v>95</v>
      </c>
      <c r="I19" s="51">
        <f t="shared" si="1"/>
        <v>72</v>
      </c>
      <c r="J19" s="52"/>
      <c r="K19" s="23">
        <v>32</v>
      </c>
      <c r="L19" s="23">
        <v>38</v>
      </c>
      <c r="M19" s="23"/>
      <c r="N19" s="23">
        <v>2</v>
      </c>
      <c r="O19" s="23">
        <v>72</v>
      </c>
      <c r="P19" s="69"/>
      <c r="Q19" s="42"/>
      <c r="R19" s="42"/>
      <c r="S19" s="48">
        <v>48</v>
      </c>
      <c r="T19" s="48">
        <v>24</v>
      </c>
    </row>
    <row r="20" spans="2:21" ht="20.25" x14ac:dyDescent="0.25">
      <c r="B20" s="7" t="s">
        <v>37</v>
      </c>
      <c r="C20" s="13" t="s">
        <v>38</v>
      </c>
      <c r="D20" s="18" t="s">
        <v>98</v>
      </c>
      <c r="E20" s="17"/>
      <c r="F20" s="17"/>
      <c r="G20" s="17"/>
      <c r="H20" s="68" t="s">
        <v>95</v>
      </c>
      <c r="I20" s="51">
        <v>56</v>
      </c>
      <c r="J20" s="52"/>
      <c r="K20" s="23">
        <v>31</v>
      </c>
      <c r="L20" s="23">
        <v>23</v>
      </c>
      <c r="M20" s="23"/>
      <c r="N20" s="23">
        <v>2</v>
      </c>
      <c r="O20" s="23">
        <v>56</v>
      </c>
      <c r="P20" s="69"/>
      <c r="Q20" s="42"/>
      <c r="R20" s="42"/>
      <c r="S20" s="48">
        <v>40</v>
      </c>
      <c r="T20" s="48">
        <v>16</v>
      </c>
    </row>
    <row r="21" spans="2:21" ht="20.25" x14ac:dyDescent="0.25">
      <c r="B21" s="8" t="s">
        <v>39</v>
      </c>
      <c r="C21" s="14" t="s">
        <v>40</v>
      </c>
      <c r="D21" s="19" t="s">
        <v>99</v>
      </c>
      <c r="E21" s="70"/>
      <c r="F21" s="70" t="s">
        <v>95</v>
      </c>
      <c r="G21" s="70"/>
      <c r="H21" s="71"/>
      <c r="I21" s="51">
        <v>120</v>
      </c>
      <c r="J21" s="52"/>
      <c r="K21" s="23">
        <v>64</v>
      </c>
      <c r="L21" s="23">
        <v>54</v>
      </c>
      <c r="M21" s="23"/>
      <c r="N21" s="23">
        <v>2</v>
      </c>
      <c r="O21" s="23">
        <v>120</v>
      </c>
      <c r="P21" s="69"/>
      <c r="Q21" s="41">
        <v>34</v>
      </c>
      <c r="R21" s="42">
        <v>86</v>
      </c>
      <c r="S21" s="47"/>
      <c r="T21" s="48"/>
    </row>
    <row r="22" spans="2:21" ht="20.25" x14ac:dyDescent="0.25">
      <c r="B22" s="8" t="s">
        <v>41</v>
      </c>
      <c r="C22" s="14" t="s">
        <v>42</v>
      </c>
      <c r="D22" s="19" t="s">
        <v>98</v>
      </c>
      <c r="E22" s="70"/>
      <c r="F22" s="70"/>
      <c r="G22" s="70"/>
      <c r="H22" s="71" t="s">
        <v>95</v>
      </c>
      <c r="I22" s="51">
        <f t="shared" si="1"/>
        <v>72</v>
      </c>
      <c r="J22" s="52"/>
      <c r="K22" s="23">
        <v>36</v>
      </c>
      <c r="L22" s="23">
        <v>34</v>
      </c>
      <c r="M22" s="23"/>
      <c r="N22" s="23">
        <v>2</v>
      </c>
      <c r="O22" s="23">
        <v>72</v>
      </c>
      <c r="P22" s="69"/>
      <c r="Q22" s="42"/>
      <c r="R22" s="42"/>
      <c r="S22" s="48"/>
      <c r="T22" s="48">
        <v>72</v>
      </c>
    </row>
    <row r="23" spans="2:21" ht="20.25" x14ac:dyDescent="0.25">
      <c r="B23" s="8" t="s">
        <v>43</v>
      </c>
      <c r="C23" s="14" t="s">
        <v>44</v>
      </c>
      <c r="D23" s="19" t="s">
        <v>98</v>
      </c>
      <c r="E23" s="70"/>
      <c r="F23" s="70"/>
      <c r="G23" s="70" t="s">
        <v>95</v>
      </c>
      <c r="H23" s="71"/>
      <c r="I23" s="51">
        <v>56</v>
      </c>
      <c r="J23" s="52"/>
      <c r="K23" s="23">
        <v>27</v>
      </c>
      <c r="L23" s="23">
        <v>27</v>
      </c>
      <c r="M23" s="23"/>
      <c r="N23" s="23">
        <v>2</v>
      </c>
      <c r="O23" s="23">
        <v>56</v>
      </c>
      <c r="P23" s="69"/>
      <c r="Q23" s="42"/>
      <c r="R23" s="42"/>
      <c r="S23" s="48">
        <v>56</v>
      </c>
      <c r="T23" s="48"/>
    </row>
    <row r="24" spans="2:21" ht="20.25" x14ac:dyDescent="0.25">
      <c r="B24" s="8" t="s">
        <v>45</v>
      </c>
      <c r="C24" s="14" t="s">
        <v>46</v>
      </c>
      <c r="D24" s="19" t="s">
        <v>99</v>
      </c>
      <c r="E24" s="70"/>
      <c r="F24" s="70" t="s">
        <v>95</v>
      </c>
      <c r="G24" s="70"/>
      <c r="H24" s="71"/>
      <c r="I24" s="51">
        <f t="shared" si="1"/>
        <v>72</v>
      </c>
      <c r="J24" s="52"/>
      <c r="K24" s="23">
        <v>4</v>
      </c>
      <c r="L24" s="23">
        <v>66</v>
      </c>
      <c r="M24" s="23"/>
      <c r="N24" s="23">
        <v>2</v>
      </c>
      <c r="O24" s="23">
        <v>72</v>
      </c>
      <c r="P24" s="69"/>
      <c r="Q24" s="42">
        <v>34</v>
      </c>
      <c r="R24" s="42">
        <v>38</v>
      </c>
      <c r="S24" s="48"/>
      <c r="T24" s="48"/>
    </row>
    <row r="25" spans="2:21" ht="20.25" x14ac:dyDescent="0.25">
      <c r="B25" s="8" t="s">
        <v>47</v>
      </c>
      <c r="C25" s="14" t="s">
        <v>48</v>
      </c>
      <c r="D25" s="19" t="s">
        <v>99</v>
      </c>
      <c r="E25" s="70"/>
      <c r="F25" s="70" t="s">
        <v>95</v>
      </c>
      <c r="G25" s="70"/>
      <c r="H25" s="71"/>
      <c r="I25" s="51">
        <v>68</v>
      </c>
      <c r="J25" s="52"/>
      <c r="K25" s="23">
        <v>20</v>
      </c>
      <c r="L25" s="23">
        <v>46</v>
      </c>
      <c r="M25" s="23"/>
      <c r="N25" s="23">
        <v>2</v>
      </c>
      <c r="O25" s="23">
        <v>68</v>
      </c>
      <c r="P25" s="69"/>
      <c r="Q25" s="42">
        <v>34</v>
      </c>
      <c r="R25" s="42">
        <v>34</v>
      </c>
      <c r="S25" s="48"/>
      <c r="T25" s="48"/>
    </row>
    <row r="26" spans="2:21" ht="20.25" x14ac:dyDescent="0.25">
      <c r="B26" s="98" t="s">
        <v>86</v>
      </c>
      <c r="C26" s="99"/>
      <c r="D26" s="20"/>
      <c r="E26" s="72"/>
      <c r="F26" s="72"/>
      <c r="G26" s="72"/>
      <c r="H26" s="73"/>
      <c r="I26" s="51"/>
      <c r="J26" s="52"/>
      <c r="K26" s="23"/>
      <c r="L26" s="23"/>
      <c r="M26" s="23"/>
      <c r="N26" s="23"/>
      <c r="O26" s="23"/>
      <c r="P26" s="69"/>
      <c r="Q26" s="42"/>
      <c r="R26" s="42"/>
      <c r="S26" s="48"/>
      <c r="T26" s="48"/>
    </row>
    <row r="27" spans="2:21" ht="20.25" x14ac:dyDescent="0.3">
      <c r="B27" s="8" t="s">
        <v>49</v>
      </c>
      <c r="C27" s="15" t="s">
        <v>50</v>
      </c>
      <c r="D27" s="21" t="s">
        <v>99</v>
      </c>
      <c r="E27" s="74" t="s">
        <v>95</v>
      </c>
      <c r="F27" s="74"/>
      <c r="G27" s="74"/>
      <c r="H27" s="75"/>
      <c r="I27" s="51">
        <v>32</v>
      </c>
      <c r="J27" s="52"/>
      <c r="K27" s="23">
        <v>15</v>
      </c>
      <c r="L27" s="23">
        <v>15</v>
      </c>
      <c r="M27" s="23"/>
      <c r="N27" s="23">
        <v>2</v>
      </c>
      <c r="O27" s="23">
        <v>32</v>
      </c>
      <c r="P27" s="69"/>
      <c r="Q27" s="42">
        <v>32</v>
      </c>
      <c r="R27" s="42"/>
      <c r="S27" s="48"/>
      <c r="T27" s="48"/>
    </row>
    <row r="28" spans="2:21" ht="20.25" x14ac:dyDescent="0.25">
      <c r="B28" s="8" t="s">
        <v>51</v>
      </c>
      <c r="C28" s="16" t="s">
        <v>52</v>
      </c>
      <c r="D28" s="22" t="s">
        <v>99</v>
      </c>
      <c r="E28" s="76" t="s">
        <v>95</v>
      </c>
      <c r="F28" s="76"/>
      <c r="G28" s="76"/>
      <c r="H28" s="77"/>
      <c r="I28" s="51">
        <f>SUM(K28:N28)</f>
        <v>32</v>
      </c>
      <c r="J28" s="52"/>
      <c r="K28" s="23">
        <v>10</v>
      </c>
      <c r="L28" s="23">
        <v>20</v>
      </c>
      <c r="M28" s="23"/>
      <c r="N28" s="23">
        <v>2</v>
      </c>
      <c r="O28" s="23">
        <v>32</v>
      </c>
      <c r="P28" s="69"/>
      <c r="Q28" s="42">
        <v>32</v>
      </c>
      <c r="R28" s="42"/>
      <c r="S28" s="48"/>
      <c r="T28" s="48"/>
    </row>
    <row r="29" spans="2:21" ht="20.25" x14ac:dyDescent="0.3">
      <c r="B29" s="9" t="s">
        <v>53</v>
      </c>
      <c r="C29" s="16" t="s">
        <v>54</v>
      </c>
      <c r="D29" s="22" t="s">
        <v>99</v>
      </c>
      <c r="E29" s="76"/>
      <c r="F29" s="76" t="s">
        <v>95</v>
      </c>
      <c r="G29" s="76"/>
      <c r="H29" s="77"/>
      <c r="I29" s="51">
        <v>32</v>
      </c>
      <c r="J29" s="52"/>
      <c r="K29" s="23"/>
      <c r="L29" s="23"/>
      <c r="M29" s="23">
        <v>32</v>
      </c>
      <c r="N29" s="23"/>
      <c r="O29" s="23">
        <v>32</v>
      </c>
      <c r="P29" s="69"/>
      <c r="Q29" s="42"/>
      <c r="R29" s="42">
        <v>32</v>
      </c>
      <c r="S29" s="48"/>
      <c r="T29" s="48"/>
    </row>
    <row r="30" spans="2:21" ht="20.25" x14ac:dyDescent="0.3">
      <c r="B30" s="12" t="s">
        <v>87</v>
      </c>
      <c r="C30" s="12" t="s">
        <v>88</v>
      </c>
      <c r="D30" s="59"/>
      <c r="E30" s="59"/>
      <c r="F30" s="59"/>
      <c r="G30" s="59"/>
      <c r="H30" s="59"/>
      <c r="I30" s="78">
        <f>SUM(I31:I37)</f>
        <v>236</v>
      </c>
      <c r="J30" s="78"/>
      <c r="K30" s="78"/>
      <c r="L30" s="78"/>
      <c r="M30" s="78"/>
      <c r="N30" s="78"/>
      <c r="O30" s="67">
        <f>SUM(O31:O37)</f>
        <v>204</v>
      </c>
      <c r="P30" s="67">
        <f>SUM(P31:P37)</f>
        <v>32</v>
      </c>
      <c r="Q30" s="67">
        <f>SUM(Q31:Q37)</f>
        <v>0</v>
      </c>
      <c r="R30" s="67">
        <f>SUM(R31:R37)</f>
        <v>82</v>
      </c>
      <c r="S30" s="67">
        <f t="shared" ref="S30:T30" si="2">SUM(S31:S37)</f>
        <v>104</v>
      </c>
      <c r="T30" s="67">
        <f t="shared" si="2"/>
        <v>50</v>
      </c>
      <c r="U30" s="61">
        <f>SUM(Q30:T30)</f>
        <v>236</v>
      </c>
    </row>
    <row r="31" spans="2:21" ht="20.25" x14ac:dyDescent="0.25">
      <c r="B31" s="26" t="s">
        <v>55</v>
      </c>
      <c r="C31" s="26" t="s">
        <v>56</v>
      </c>
      <c r="D31" s="28">
        <v>2</v>
      </c>
      <c r="E31" s="28"/>
      <c r="F31" s="28"/>
      <c r="G31" s="28" t="s">
        <v>95</v>
      </c>
      <c r="H31" s="32"/>
      <c r="I31" s="51">
        <v>32</v>
      </c>
      <c r="J31" s="30"/>
      <c r="K31" s="27">
        <v>25</v>
      </c>
      <c r="L31" s="79">
        <v>6</v>
      </c>
      <c r="M31" s="30"/>
      <c r="N31" s="30">
        <v>1</v>
      </c>
      <c r="O31" s="28">
        <v>32</v>
      </c>
      <c r="P31" s="28"/>
      <c r="Q31" s="43"/>
      <c r="R31" s="43"/>
      <c r="S31" s="48">
        <v>32</v>
      </c>
      <c r="T31" s="48"/>
    </row>
    <row r="32" spans="2:21" ht="37.5" x14ac:dyDescent="0.25">
      <c r="B32" s="26" t="s">
        <v>57</v>
      </c>
      <c r="C32" s="26" t="s">
        <v>58</v>
      </c>
      <c r="D32" s="28">
        <v>1</v>
      </c>
      <c r="E32" s="28"/>
      <c r="F32" s="28" t="s">
        <v>95</v>
      </c>
      <c r="G32" s="28"/>
      <c r="H32" s="32"/>
      <c r="I32" s="51">
        <v>36</v>
      </c>
      <c r="J32" s="30"/>
      <c r="K32" s="27"/>
      <c r="L32" s="79">
        <v>34</v>
      </c>
      <c r="M32" s="30"/>
      <c r="N32" s="30">
        <v>2</v>
      </c>
      <c r="O32" s="28">
        <v>36</v>
      </c>
      <c r="P32" s="28"/>
      <c r="Q32" s="43"/>
      <c r="R32" s="43"/>
      <c r="S32" s="48">
        <v>36</v>
      </c>
      <c r="T32" s="48"/>
    </row>
    <row r="33" spans="2:21" ht="20.25" x14ac:dyDescent="0.25">
      <c r="B33" s="26" t="s">
        <v>59</v>
      </c>
      <c r="C33" s="26" t="s">
        <v>60</v>
      </c>
      <c r="D33" s="28">
        <v>2</v>
      </c>
      <c r="E33" s="28"/>
      <c r="F33" s="28"/>
      <c r="G33" s="28" t="s">
        <v>95</v>
      </c>
      <c r="H33" s="32"/>
      <c r="I33" s="51">
        <v>36</v>
      </c>
      <c r="J33" s="30"/>
      <c r="K33" s="27" t="s">
        <v>136</v>
      </c>
      <c r="L33" s="79" t="s">
        <v>136</v>
      </c>
      <c r="M33" s="30"/>
      <c r="N33" s="30" t="s">
        <v>136</v>
      </c>
      <c r="O33" s="28">
        <v>36</v>
      </c>
      <c r="P33" s="28"/>
      <c r="Q33" s="43"/>
      <c r="R33" s="43">
        <v>18</v>
      </c>
      <c r="S33" s="48">
        <v>18</v>
      </c>
      <c r="T33" s="48"/>
    </row>
    <row r="34" spans="2:21" ht="20.25" x14ac:dyDescent="0.25">
      <c r="B34" s="26" t="s">
        <v>61</v>
      </c>
      <c r="C34" s="26" t="s">
        <v>46</v>
      </c>
      <c r="D34" s="28">
        <v>2</v>
      </c>
      <c r="E34" s="28"/>
      <c r="F34" s="28"/>
      <c r="G34" s="28"/>
      <c r="H34" s="32" t="s">
        <v>95</v>
      </c>
      <c r="I34" s="51">
        <v>36</v>
      </c>
      <c r="J34" s="30"/>
      <c r="K34" s="27">
        <v>4</v>
      </c>
      <c r="L34" s="79">
        <v>30</v>
      </c>
      <c r="M34" s="30"/>
      <c r="N34" s="30">
        <v>2</v>
      </c>
      <c r="O34" s="28">
        <v>36</v>
      </c>
      <c r="P34" s="28"/>
      <c r="Q34" s="43"/>
      <c r="R34" s="43"/>
      <c r="S34" s="48">
        <v>18</v>
      </c>
      <c r="T34" s="48">
        <v>18</v>
      </c>
    </row>
    <row r="35" spans="2:21" ht="20.25" x14ac:dyDescent="0.25">
      <c r="B35" s="26" t="s">
        <v>62</v>
      </c>
      <c r="C35" s="26" t="s">
        <v>63</v>
      </c>
      <c r="D35" s="28">
        <v>1</v>
      </c>
      <c r="E35" s="28"/>
      <c r="F35" s="28" t="s">
        <v>95</v>
      </c>
      <c r="G35" s="28"/>
      <c r="H35" s="32"/>
      <c r="I35" s="51">
        <v>32</v>
      </c>
      <c r="J35" s="30"/>
      <c r="K35" s="27">
        <v>22</v>
      </c>
      <c r="L35" s="79">
        <v>8</v>
      </c>
      <c r="M35" s="30"/>
      <c r="N35" s="30">
        <v>2</v>
      </c>
      <c r="O35" s="28">
        <v>32</v>
      </c>
      <c r="P35" s="28"/>
      <c r="Q35" s="43"/>
      <c r="R35" s="43">
        <v>32</v>
      </c>
      <c r="S35" s="48"/>
      <c r="T35" s="48"/>
    </row>
    <row r="36" spans="2:21" ht="20.25" x14ac:dyDescent="0.25">
      <c r="B36" s="26" t="s">
        <v>109</v>
      </c>
      <c r="C36" s="26" t="s">
        <v>112</v>
      </c>
      <c r="D36" s="28">
        <v>1</v>
      </c>
      <c r="E36" s="28"/>
      <c r="F36" s="28" t="s">
        <v>95</v>
      </c>
      <c r="G36" s="28"/>
      <c r="H36" s="32"/>
      <c r="I36" s="51">
        <v>32</v>
      </c>
      <c r="J36" s="30"/>
      <c r="K36" s="27">
        <v>20</v>
      </c>
      <c r="L36" s="79">
        <v>11</v>
      </c>
      <c r="M36" s="30"/>
      <c r="N36" s="30">
        <v>1</v>
      </c>
      <c r="O36" s="28">
        <v>32</v>
      </c>
      <c r="P36" s="28"/>
      <c r="Q36" s="43"/>
      <c r="R36" s="43">
        <v>32</v>
      </c>
      <c r="S36" s="48"/>
      <c r="T36" s="48"/>
    </row>
    <row r="37" spans="2:21" ht="20.25" x14ac:dyDescent="0.25">
      <c r="B37" s="26" t="s">
        <v>110</v>
      </c>
      <c r="C37" s="26" t="s">
        <v>64</v>
      </c>
      <c r="D37" s="28">
        <v>2</v>
      </c>
      <c r="E37" s="28"/>
      <c r="F37" s="28"/>
      <c r="G37" s="28" t="s">
        <v>95</v>
      </c>
      <c r="H37" s="32"/>
      <c r="I37" s="51">
        <v>32</v>
      </c>
      <c r="J37" s="30"/>
      <c r="K37" s="27">
        <v>18</v>
      </c>
      <c r="L37" s="79">
        <v>12</v>
      </c>
      <c r="M37" s="30"/>
      <c r="N37" s="30">
        <v>2</v>
      </c>
      <c r="O37" s="28"/>
      <c r="P37" s="28">
        <v>32</v>
      </c>
      <c r="Q37" s="43"/>
      <c r="R37" s="43"/>
      <c r="S37" s="48"/>
      <c r="T37" s="48">
        <v>32</v>
      </c>
    </row>
    <row r="38" spans="2:21" ht="20.25" x14ac:dyDescent="0.3">
      <c r="B38" s="12" t="s">
        <v>89</v>
      </c>
      <c r="C38" s="12" t="s">
        <v>90</v>
      </c>
      <c r="D38" s="66"/>
      <c r="E38" s="66"/>
      <c r="F38" s="66"/>
      <c r="G38" s="66"/>
      <c r="H38" s="66"/>
      <c r="I38" s="80">
        <f>SUM(I39:I44)</f>
        <v>250</v>
      </c>
      <c r="J38" s="80"/>
      <c r="K38" s="80"/>
      <c r="L38" s="81"/>
      <c r="M38" s="81"/>
      <c r="N38" s="81"/>
      <c r="O38" s="81">
        <f t="shared" ref="O38:T38" si="3">SUM(O39:O44)</f>
        <v>142</v>
      </c>
      <c r="P38" s="81">
        <f t="shared" si="3"/>
        <v>108</v>
      </c>
      <c r="Q38" s="81">
        <f t="shared" si="3"/>
        <v>50</v>
      </c>
      <c r="R38" s="81">
        <f t="shared" si="3"/>
        <v>164</v>
      </c>
      <c r="S38" s="81">
        <f t="shared" si="3"/>
        <v>36</v>
      </c>
      <c r="T38" s="81">
        <f t="shared" si="3"/>
        <v>0</v>
      </c>
      <c r="U38" s="61">
        <f>SUM(Q38:T38)</f>
        <v>250</v>
      </c>
    </row>
    <row r="39" spans="2:21" ht="18.75" x14ac:dyDescent="0.25">
      <c r="B39" s="26" t="s">
        <v>65</v>
      </c>
      <c r="C39" s="26" t="s">
        <v>113</v>
      </c>
      <c r="D39" s="37"/>
      <c r="E39" s="28"/>
      <c r="F39" s="28"/>
      <c r="G39" s="28"/>
      <c r="H39" s="32"/>
      <c r="I39" s="51">
        <v>48</v>
      </c>
      <c r="J39" s="28"/>
      <c r="K39" s="27">
        <v>28</v>
      </c>
      <c r="L39" s="28">
        <v>18</v>
      </c>
      <c r="M39" s="28"/>
      <c r="N39" s="28">
        <v>2</v>
      </c>
      <c r="O39" s="28">
        <v>48</v>
      </c>
      <c r="P39" s="28"/>
      <c r="Q39" s="42"/>
      <c r="R39" s="42">
        <v>30</v>
      </c>
      <c r="S39" s="49">
        <v>18</v>
      </c>
      <c r="T39" s="49"/>
      <c r="U39" s="31"/>
    </row>
    <row r="40" spans="2:21" ht="18.75" x14ac:dyDescent="0.25">
      <c r="B40" s="26" t="s">
        <v>114</v>
      </c>
      <c r="C40" s="26" t="s">
        <v>115</v>
      </c>
      <c r="D40" s="37"/>
      <c r="E40" s="28"/>
      <c r="F40" s="28"/>
      <c r="G40" s="28"/>
      <c r="H40" s="32"/>
      <c r="I40" s="51">
        <v>48</v>
      </c>
      <c r="J40" s="28"/>
      <c r="K40" s="27">
        <v>22</v>
      </c>
      <c r="L40" s="28">
        <v>24</v>
      </c>
      <c r="M40" s="28"/>
      <c r="N40" s="28">
        <v>2</v>
      </c>
      <c r="O40" s="28">
        <v>48</v>
      </c>
      <c r="P40" s="28"/>
      <c r="Q40" s="42"/>
      <c r="R40" s="42">
        <v>30</v>
      </c>
      <c r="S40" s="49">
        <v>18</v>
      </c>
      <c r="T40" s="49"/>
      <c r="U40" s="31"/>
    </row>
    <row r="41" spans="2:21" ht="18.75" x14ac:dyDescent="0.25">
      <c r="B41" s="26" t="s">
        <v>116</v>
      </c>
      <c r="C41" s="26" t="s">
        <v>111</v>
      </c>
      <c r="D41" s="37"/>
      <c r="E41" s="28"/>
      <c r="F41" s="28"/>
      <c r="G41" s="28"/>
      <c r="H41" s="32"/>
      <c r="I41" s="51">
        <v>46</v>
      </c>
      <c r="J41" s="28"/>
      <c r="K41" s="27">
        <v>28</v>
      </c>
      <c r="L41" s="28">
        <v>16</v>
      </c>
      <c r="M41" s="28"/>
      <c r="N41" s="28">
        <v>2</v>
      </c>
      <c r="O41" s="28">
        <v>46</v>
      </c>
      <c r="P41" s="28"/>
      <c r="Q41" s="42">
        <v>20</v>
      </c>
      <c r="R41" s="42">
        <v>26</v>
      </c>
      <c r="S41" s="49"/>
      <c r="T41" s="49"/>
      <c r="U41" s="31"/>
    </row>
    <row r="42" spans="2:21" ht="18.75" x14ac:dyDescent="0.25">
      <c r="B42" s="26" t="s">
        <v>117</v>
      </c>
      <c r="C42" s="26" t="s">
        <v>118</v>
      </c>
      <c r="D42" s="37"/>
      <c r="E42" s="28"/>
      <c r="F42" s="28"/>
      <c r="G42" s="28"/>
      <c r="H42" s="32"/>
      <c r="I42" s="51">
        <v>36</v>
      </c>
      <c r="J42" s="28"/>
      <c r="K42" s="27" t="s">
        <v>136</v>
      </c>
      <c r="L42" s="28" t="s">
        <v>136</v>
      </c>
      <c r="M42" s="28"/>
      <c r="N42" s="28" t="s">
        <v>136</v>
      </c>
      <c r="O42" s="28"/>
      <c r="P42" s="28">
        <v>36</v>
      </c>
      <c r="Q42" s="42">
        <v>12</v>
      </c>
      <c r="R42" s="42">
        <v>24</v>
      </c>
      <c r="S42" s="49"/>
      <c r="T42" s="49"/>
      <c r="U42" s="31"/>
    </row>
    <row r="43" spans="2:21" ht="18.75" x14ac:dyDescent="0.25">
      <c r="B43" s="26" t="s">
        <v>119</v>
      </c>
      <c r="C43" s="26" t="s">
        <v>120</v>
      </c>
      <c r="D43" s="37"/>
      <c r="E43" s="28"/>
      <c r="F43" s="28"/>
      <c r="G43" s="28"/>
      <c r="H43" s="32"/>
      <c r="I43" s="51">
        <v>36</v>
      </c>
      <c r="J43" s="28"/>
      <c r="K43" s="27">
        <v>22</v>
      </c>
      <c r="L43" s="28">
        <v>12</v>
      </c>
      <c r="M43" s="28"/>
      <c r="N43" s="28">
        <v>2</v>
      </c>
      <c r="O43" s="28"/>
      <c r="P43" s="28">
        <v>36</v>
      </c>
      <c r="Q43" s="42">
        <v>18</v>
      </c>
      <c r="R43" s="42">
        <v>18</v>
      </c>
      <c r="S43" s="49"/>
      <c r="T43" s="49"/>
      <c r="U43" s="31"/>
    </row>
    <row r="44" spans="2:21" ht="18.75" x14ac:dyDescent="0.25">
      <c r="B44" s="26" t="s">
        <v>121</v>
      </c>
      <c r="C44" s="26" t="s">
        <v>66</v>
      </c>
      <c r="D44" s="37"/>
      <c r="E44" s="28"/>
      <c r="F44" s="28"/>
      <c r="G44" s="28"/>
      <c r="H44" s="32"/>
      <c r="I44" s="51">
        <v>36</v>
      </c>
      <c r="J44" s="28"/>
      <c r="K44" s="27">
        <v>20</v>
      </c>
      <c r="L44" s="28">
        <v>14</v>
      </c>
      <c r="M44" s="28"/>
      <c r="N44" s="28">
        <v>2</v>
      </c>
      <c r="O44" s="28"/>
      <c r="P44" s="28">
        <v>36</v>
      </c>
      <c r="Q44" s="42"/>
      <c r="R44" s="42">
        <v>36</v>
      </c>
      <c r="S44" s="49"/>
      <c r="T44" s="49"/>
      <c r="U44" s="31"/>
    </row>
    <row r="45" spans="2:21" ht="20.25" x14ac:dyDescent="0.3">
      <c r="B45" s="12" t="s">
        <v>91</v>
      </c>
      <c r="C45" s="12" t="s">
        <v>92</v>
      </c>
      <c r="D45" s="66"/>
      <c r="E45" s="66"/>
      <c r="F45" s="66"/>
      <c r="G45" s="66"/>
      <c r="H45" s="66"/>
      <c r="I45" s="78">
        <f>SUM(I46+I51+I56+I61)</f>
        <v>954</v>
      </c>
      <c r="J45" s="78"/>
      <c r="K45" s="78"/>
      <c r="L45" s="78"/>
      <c r="M45" s="78"/>
      <c r="N45" s="78"/>
      <c r="O45" s="78">
        <f>SUM(O46+O51+O56+O61)</f>
        <v>809</v>
      </c>
      <c r="P45" s="78">
        <f>SUM(P46+P51+P56+P61+P66)</f>
        <v>145</v>
      </c>
      <c r="Q45" s="78">
        <f>Q46+Q51+Q61</f>
        <v>134</v>
      </c>
      <c r="R45" s="78">
        <f>R46+R51+R61</f>
        <v>110</v>
      </c>
      <c r="S45" s="78">
        <f>SUM(S46+S51+S56+S61)</f>
        <v>106</v>
      </c>
      <c r="T45" s="78">
        <f>SUM(T46+T51+T56+T61)</f>
        <v>604</v>
      </c>
      <c r="U45" s="62">
        <f>Q45+R45+S45+T45</f>
        <v>954</v>
      </c>
    </row>
    <row r="46" spans="2:21" ht="37.5" x14ac:dyDescent="0.25">
      <c r="B46" s="10" t="s">
        <v>67</v>
      </c>
      <c r="C46" s="35" t="s">
        <v>122</v>
      </c>
      <c r="D46" s="58"/>
      <c r="E46" s="58"/>
      <c r="F46" s="58"/>
      <c r="G46" s="58"/>
      <c r="H46" s="58" t="s">
        <v>94</v>
      </c>
      <c r="I46" s="64">
        <f>SUM(I47:I50)</f>
        <v>298</v>
      </c>
      <c r="J46" s="64"/>
      <c r="K46" s="64"/>
      <c r="L46" s="64"/>
      <c r="M46" s="64"/>
      <c r="N46" s="64"/>
      <c r="O46" s="64">
        <f t="shared" ref="O46:T46" si="4">SUM(O47:O50)</f>
        <v>298</v>
      </c>
      <c r="P46" s="64">
        <f t="shared" si="4"/>
        <v>0</v>
      </c>
      <c r="Q46" s="64">
        <f t="shared" si="4"/>
        <v>134</v>
      </c>
      <c r="R46" s="64">
        <f t="shared" si="4"/>
        <v>110</v>
      </c>
      <c r="S46" s="64">
        <f t="shared" si="4"/>
        <v>0</v>
      </c>
      <c r="T46" s="64">
        <f t="shared" si="4"/>
        <v>54</v>
      </c>
      <c r="U46" s="61">
        <f>Q46+R46+S46+T46</f>
        <v>298</v>
      </c>
    </row>
    <row r="47" spans="2:21" ht="41.25" customHeight="1" x14ac:dyDescent="0.25">
      <c r="B47" s="29" t="s">
        <v>68</v>
      </c>
      <c r="C47" s="26" t="s">
        <v>123</v>
      </c>
      <c r="D47" s="33" t="s">
        <v>99</v>
      </c>
      <c r="E47" s="30"/>
      <c r="F47" s="30" t="s">
        <v>94</v>
      </c>
      <c r="G47" s="30"/>
      <c r="H47" s="30"/>
      <c r="I47" s="51">
        <v>106</v>
      </c>
      <c r="J47" s="30"/>
      <c r="K47" s="28" t="s">
        <v>136</v>
      </c>
      <c r="L47" s="28" t="s">
        <v>136</v>
      </c>
      <c r="M47" s="28"/>
      <c r="N47" s="28">
        <v>6</v>
      </c>
      <c r="O47" s="28">
        <v>106</v>
      </c>
      <c r="P47" s="28"/>
      <c r="Q47" s="43">
        <v>56</v>
      </c>
      <c r="R47" s="43">
        <v>50</v>
      </c>
      <c r="S47" s="49"/>
      <c r="T47" s="49"/>
      <c r="U47" s="63"/>
    </row>
    <row r="48" spans="2:21" ht="28.5" customHeight="1" x14ac:dyDescent="0.25">
      <c r="B48" s="29" t="s">
        <v>69</v>
      </c>
      <c r="C48" s="29" t="s">
        <v>70</v>
      </c>
      <c r="D48" s="33" t="s">
        <v>99</v>
      </c>
      <c r="E48" s="30"/>
      <c r="F48" s="30" t="s">
        <v>95</v>
      </c>
      <c r="G48" s="30"/>
      <c r="H48" s="34"/>
      <c r="I48" s="51">
        <v>138</v>
      </c>
      <c r="J48" s="28">
        <v>138</v>
      </c>
      <c r="K48" s="28"/>
      <c r="L48" s="28">
        <v>138</v>
      </c>
      <c r="M48" s="28"/>
      <c r="N48" s="28"/>
      <c r="O48" s="28">
        <v>138</v>
      </c>
      <c r="P48" s="28"/>
      <c r="Q48" s="43">
        <v>78</v>
      </c>
      <c r="R48" s="43">
        <v>60</v>
      </c>
      <c r="S48" s="49"/>
      <c r="T48" s="49"/>
      <c r="U48" s="63"/>
    </row>
    <row r="49" spans="2:21" ht="20.25" x14ac:dyDescent="0.25">
      <c r="B49" s="29" t="s">
        <v>71</v>
      </c>
      <c r="C49" s="29" t="s">
        <v>72</v>
      </c>
      <c r="D49" s="28">
        <v>2</v>
      </c>
      <c r="E49" s="30"/>
      <c r="F49" s="30"/>
      <c r="G49" s="30"/>
      <c r="H49" s="34" t="s">
        <v>95</v>
      </c>
      <c r="I49" s="51">
        <v>48</v>
      </c>
      <c r="J49" s="28">
        <v>48</v>
      </c>
      <c r="K49" s="28"/>
      <c r="L49" s="28">
        <v>48</v>
      </c>
      <c r="M49" s="28"/>
      <c r="N49" s="28"/>
      <c r="O49" s="28">
        <v>48</v>
      </c>
      <c r="P49" s="28"/>
      <c r="Q49" s="43"/>
      <c r="R49" s="43"/>
      <c r="S49" s="49"/>
      <c r="T49" s="49">
        <v>48</v>
      </c>
      <c r="U49" s="63"/>
    </row>
    <row r="50" spans="2:21" ht="20.25" x14ac:dyDescent="0.25">
      <c r="B50" s="29" t="s">
        <v>73</v>
      </c>
      <c r="C50" s="29" t="s">
        <v>74</v>
      </c>
      <c r="D50" s="28">
        <v>2</v>
      </c>
      <c r="E50" s="30"/>
      <c r="F50" s="30"/>
      <c r="G50" s="30"/>
      <c r="H50" s="34" t="s">
        <v>94</v>
      </c>
      <c r="I50" s="51">
        <v>6</v>
      </c>
      <c r="J50" s="30"/>
      <c r="K50" s="28"/>
      <c r="L50" s="28"/>
      <c r="M50" s="28"/>
      <c r="N50" s="28">
        <v>6</v>
      </c>
      <c r="O50" s="28">
        <v>6</v>
      </c>
      <c r="P50" s="28"/>
      <c r="Q50" s="43"/>
      <c r="R50" s="43"/>
      <c r="S50" s="49"/>
      <c r="T50" s="49">
        <v>6</v>
      </c>
      <c r="U50" s="63"/>
    </row>
    <row r="51" spans="2:21" ht="93.75" x14ac:dyDescent="0.25">
      <c r="B51" s="10" t="s">
        <v>75</v>
      </c>
      <c r="C51" s="35" t="s">
        <v>124</v>
      </c>
      <c r="D51" s="58"/>
      <c r="E51" s="58"/>
      <c r="F51" s="58"/>
      <c r="G51" s="58"/>
      <c r="H51" s="58" t="s">
        <v>94</v>
      </c>
      <c r="I51" s="60">
        <f>SUM(I52:I55)</f>
        <v>225</v>
      </c>
      <c r="J51" s="60"/>
      <c r="K51" s="60"/>
      <c r="L51" s="60"/>
      <c r="M51" s="60"/>
      <c r="N51" s="60"/>
      <c r="O51" s="60">
        <f>SUM(O52:O55)</f>
        <v>225</v>
      </c>
      <c r="P51" s="60">
        <f>SUM(P52:P55)</f>
        <v>0</v>
      </c>
      <c r="Q51" s="60">
        <f>SUM(Q52:Q55)</f>
        <v>0</v>
      </c>
      <c r="R51" s="60">
        <f t="shared" ref="R51:T51" si="5">SUM(R52:R55)</f>
        <v>0</v>
      </c>
      <c r="S51" s="60">
        <f t="shared" si="5"/>
        <v>56</v>
      </c>
      <c r="T51" s="60">
        <f t="shared" si="5"/>
        <v>169</v>
      </c>
      <c r="U51" s="61">
        <f>SUM(Q51:T51)</f>
        <v>225</v>
      </c>
    </row>
    <row r="52" spans="2:21" ht="54.75" customHeight="1" x14ac:dyDescent="0.25">
      <c r="B52" s="29" t="s">
        <v>76</v>
      </c>
      <c r="C52" s="26" t="s">
        <v>125</v>
      </c>
      <c r="D52" s="28">
        <v>2</v>
      </c>
      <c r="E52" s="28"/>
      <c r="F52" s="28"/>
      <c r="G52" s="28"/>
      <c r="H52" s="32" t="s">
        <v>94</v>
      </c>
      <c r="I52" s="51">
        <v>105</v>
      </c>
      <c r="J52" s="28"/>
      <c r="K52" s="28" t="s">
        <v>136</v>
      </c>
      <c r="L52" s="28" t="s">
        <v>136</v>
      </c>
      <c r="M52" s="28"/>
      <c r="N52" s="28">
        <v>6</v>
      </c>
      <c r="O52" s="28">
        <v>105</v>
      </c>
      <c r="P52" s="28"/>
      <c r="Q52" s="43"/>
      <c r="R52" s="43"/>
      <c r="S52" s="49">
        <v>38</v>
      </c>
      <c r="T52" s="49">
        <v>67</v>
      </c>
    </row>
    <row r="53" spans="2:21" ht="36.75" customHeight="1" x14ac:dyDescent="0.25">
      <c r="B53" s="29" t="s">
        <v>77</v>
      </c>
      <c r="C53" s="29" t="s">
        <v>70</v>
      </c>
      <c r="D53" s="28">
        <v>2</v>
      </c>
      <c r="E53" s="28"/>
      <c r="F53" s="28"/>
      <c r="G53" s="28"/>
      <c r="H53" s="32" t="s">
        <v>95</v>
      </c>
      <c r="I53" s="51">
        <v>66</v>
      </c>
      <c r="J53" s="28">
        <v>66</v>
      </c>
      <c r="K53" s="28"/>
      <c r="L53" s="28">
        <v>66</v>
      </c>
      <c r="M53" s="28"/>
      <c r="N53" s="28"/>
      <c r="O53" s="28">
        <v>66</v>
      </c>
      <c r="P53" s="28"/>
      <c r="Q53" s="43"/>
      <c r="R53" s="43"/>
      <c r="S53" s="49">
        <v>18</v>
      </c>
      <c r="T53" s="49">
        <v>48</v>
      </c>
    </row>
    <row r="54" spans="2:21" ht="18.75" x14ac:dyDescent="0.25">
      <c r="B54" s="29" t="s">
        <v>78</v>
      </c>
      <c r="C54" s="29" t="s">
        <v>72</v>
      </c>
      <c r="D54" s="28">
        <v>2</v>
      </c>
      <c r="E54" s="28"/>
      <c r="F54" s="28"/>
      <c r="G54" s="28"/>
      <c r="H54" s="32" t="s">
        <v>95</v>
      </c>
      <c r="I54" s="51">
        <v>48</v>
      </c>
      <c r="J54" s="28">
        <v>48</v>
      </c>
      <c r="K54" s="28"/>
      <c r="L54" s="28">
        <v>48</v>
      </c>
      <c r="M54" s="28"/>
      <c r="N54" s="28"/>
      <c r="O54" s="28">
        <v>48</v>
      </c>
      <c r="P54" s="28"/>
      <c r="Q54" s="43"/>
      <c r="R54" s="43"/>
      <c r="S54" s="49"/>
      <c r="T54" s="49">
        <v>48</v>
      </c>
    </row>
    <row r="55" spans="2:21" ht="27" customHeight="1" x14ac:dyDescent="0.25">
      <c r="B55" s="29" t="s">
        <v>79</v>
      </c>
      <c r="C55" s="29" t="s">
        <v>74</v>
      </c>
      <c r="D55" s="28">
        <v>2</v>
      </c>
      <c r="E55" s="28"/>
      <c r="F55" s="28"/>
      <c r="G55" s="28"/>
      <c r="H55" s="32" t="s">
        <v>94</v>
      </c>
      <c r="I55" s="51">
        <v>6</v>
      </c>
      <c r="J55" s="28"/>
      <c r="K55" s="28"/>
      <c r="L55" s="28"/>
      <c r="M55" s="28"/>
      <c r="N55" s="28">
        <v>6</v>
      </c>
      <c r="O55" s="28">
        <v>6</v>
      </c>
      <c r="P55" s="28"/>
      <c r="Q55" s="43"/>
      <c r="R55" s="43"/>
      <c r="S55" s="49"/>
      <c r="T55" s="49">
        <v>6</v>
      </c>
    </row>
    <row r="56" spans="2:21" ht="80.25" customHeight="1" x14ac:dyDescent="0.25">
      <c r="B56" s="10" t="s">
        <v>126</v>
      </c>
      <c r="C56" s="10" t="s">
        <v>127</v>
      </c>
      <c r="D56" s="55"/>
      <c r="E56" s="55"/>
      <c r="F56" s="55"/>
      <c r="G56" s="55"/>
      <c r="H56" s="82"/>
      <c r="I56" s="57">
        <f>SUM(I57:I60)</f>
        <v>286</v>
      </c>
      <c r="J56" s="55"/>
      <c r="K56" s="55"/>
      <c r="L56" s="55"/>
      <c r="M56" s="55"/>
      <c r="N56" s="55"/>
      <c r="O56" s="58">
        <f t="shared" ref="O56:T56" si="6">SUM(O57:O60)</f>
        <v>286</v>
      </c>
      <c r="P56" s="87">
        <f t="shared" si="6"/>
        <v>0</v>
      </c>
      <c r="Q56" s="58">
        <f t="shared" si="6"/>
        <v>0</v>
      </c>
      <c r="R56" s="58">
        <f t="shared" si="6"/>
        <v>0</v>
      </c>
      <c r="S56" s="58">
        <f t="shared" si="6"/>
        <v>50</v>
      </c>
      <c r="T56" s="58">
        <f t="shared" si="6"/>
        <v>236</v>
      </c>
      <c r="U56" s="61">
        <f>SUM(Q56+R56+S56+T56)</f>
        <v>286</v>
      </c>
    </row>
    <row r="57" spans="2:21" ht="60.75" customHeight="1" x14ac:dyDescent="0.25">
      <c r="B57" s="29" t="s">
        <v>80</v>
      </c>
      <c r="C57" s="29" t="s">
        <v>128</v>
      </c>
      <c r="D57" s="28">
        <v>2</v>
      </c>
      <c r="E57" s="28"/>
      <c r="F57" s="28"/>
      <c r="G57" s="28"/>
      <c r="H57" s="32" t="s">
        <v>94</v>
      </c>
      <c r="I57" s="51">
        <v>118</v>
      </c>
      <c r="J57" s="28"/>
      <c r="K57" s="28">
        <v>82</v>
      </c>
      <c r="L57" s="28">
        <v>30</v>
      </c>
      <c r="M57" s="28"/>
      <c r="N57" s="28">
        <v>6</v>
      </c>
      <c r="O57" s="28">
        <v>118</v>
      </c>
      <c r="P57" s="28"/>
      <c r="Q57" s="43"/>
      <c r="R57" s="43"/>
      <c r="S57" s="49">
        <v>26</v>
      </c>
      <c r="T57" s="49">
        <v>92</v>
      </c>
    </row>
    <row r="58" spans="2:21" ht="27" customHeight="1" x14ac:dyDescent="0.25">
      <c r="B58" s="29" t="s">
        <v>81</v>
      </c>
      <c r="C58" s="29" t="s">
        <v>70</v>
      </c>
      <c r="D58" s="28">
        <v>2</v>
      </c>
      <c r="E58" s="28"/>
      <c r="F58" s="28"/>
      <c r="G58" s="28"/>
      <c r="H58" s="32" t="s">
        <v>95</v>
      </c>
      <c r="I58" s="51">
        <v>114</v>
      </c>
      <c r="J58" s="28">
        <v>114</v>
      </c>
      <c r="K58" s="28"/>
      <c r="L58" s="28">
        <v>114</v>
      </c>
      <c r="M58" s="28"/>
      <c r="N58" s="28"/>
      <c r="O58" s="28">
        <v>114</v>
      </c>
      <c r="P58" s="28"/>
      <c r="Q58" s="43"/>
      <c r="R58" s="43"/>
      <c r="S58" s="49">
        <v>24</v>
      </c>
      <c r="T58" s="49">
        <v>90</v>
      </c>
    </row>
    <row r="59" spans="2:21" ht="27" customHeight="1" x14ac:dyDescent="0.25">
      <c r="B59" s="29" t="s">
        <v>82</v>
      </c>
      <c r="C59" s="29" t="s">
        <v>72</v>
      </c>
      <c r="D59" s="28">
        <v>2</v>
      </c>
      <c r="E59" s="28"/>
      <c r="F59" s="28"/>
      <c r="G59" s="28"/>
      <c r="H59" s="32" t="s">
        <v>95</v>
      </c>
      <c r="I59" s="51">
        <v>48</v>
      </c>
      <c r="J59" s="28">
        <v>48</v>
      </c>
      <c r="K59" s="28"/>
      <c r="L59" s="28">
        <v>48</v>
      </c>
      <c r="M59" s="28"/>
      <c r="N59" s="28"/>
      <c r="O59" s="28">
        <v>48</v>
      </c>
      <c r="P59" s="28"/>
      <c r="Q59" s="43"/>
      <c r="R59" s="43"/>
      <c r="S59" s="49"/>
      <c r="T59" s="49">
        <v>48</v>
      </c>
    </row>
    <row r="60" spans="2:21" ht="27" customHeight="1" x14ac:dyDescent="0.25">
      <c r="B60" s="29" t="s">
        <v>83</v>
      </c>
      <c r="C60" s="29" t="s">
        <v>74</v>
      </c>
      <c r="D60" s="28">
        <v>2</v>
      </c>
      <c r="E60" s="28"/>
      <c r="F60" s="28"/>
      <c r="G60" s="28"/>
      <c r="H60" s="28" t="s">
        <v>94</v>
      </c>
      <c r="I60" s="51">
        <v>6</v>
      </c>
      <c r="J60" s="28"/>
      <c r="K60" s="28"/>
      <c r="L60" s="28"/>
      <c r="M60" s="28"/>
      <c r="N60" s="28"/>
      <c r="O60" s="28">
        <v>6</v>
      </c>
      <c r="P60" s="28"/>
      <c r="Q60" s="43"/>
      <c r="R60" s="43"/>
      <c r="S60" s="49"/>
      <c r="T60" s="49">
        <v>6</v>
      </c>
    </row>
    <row r="61" spans="2:21" ht="43.5" customHeight="1" x14ac:dyDescent="0.25">
      <c r="B61" s="10" t="s">
        <v>129</v>
      </c>
      <c r="C61" s="35" t="s">
        <v>130</v>
      </c>
      <c r="D61" s="58"/>
      <c r="E61" s="58"/>
      <c r="F61" s="58"/>
      <c r="G61" s="58"/>
      <c r="H61" s="58" t="s">
        <v>94</v>
      </c>
      <c r="I61" s="58">
        <f>SUM(I62:I65)</f>
        <v>145</v>
      </c>
      <c r="J61" s="58"/>
      <c r="K61" s="58"/>
      <c r="L61" s="58"/>
      <c r="M61" s="58"/>
      <c r="N61" s="58"/>
      <c r="O61" s="58">
        <f>SUM(O62:O65)</f>
        <v>0</v>
      </c>
      <c r="P61" s="58">
        <f>SUM(P62:P65)</f>
        <v>145</v>
      </c>
      <c r="Q61" s="58">
        <f>SUM(Q62:Q65)</f>
        <v>0</v>
      </c>
      <c r="R61" s="58">
        <f t="shared" ref="R61:T61" si="7">SUM(R62:R65)</f>
        <v>0</v>
      </c>
      <c r="S61" s="58">
        <f t="shared" si="7"/>
        <v>0</v>
      </c>
      <c r="T61" s="58">
        <f t="shared" si="7"/>
        <v>145</v>
      </c>
      <c r="U61" s="61">
        <f>SUM(Q61:T61)</f>
        <v>145</v>
      </c>
    </row>
    <row r="62" spans="2:21" ht="37.5" x14ac:dyDescent="0.25">
      <c r="B62" s="29" t="s">
        <v>80</v>
      </c>
      <c r="C62" s="26" t="s">
        <v>131</v>
      </c>
      <c r="D62" s="28">
        <v>2</v>
      </c>
      <c r="E62" s="28"/>
      <c r="F62" s="28"/>
      <c r="G62" s="28"/>
      <c r="H62" s="32" t="s">
        <v>94</v>
      </c>
      <c r="I62" s="51">
        <v>55</v>
      </c>
      <c r="J62" s="28"/>
      <c r="K62" s="28" t="s">
        <v>136</v>
      </c>
      <c r="L62" s="28" t="s">
        <v>136</v>
      </c>
      <c r="M62" s="28"/>
      <c r="N62" s="28">
        <v>6</v>
      </c>
      <c r="O62" s="28"/>
      <c r="P62" s="28">
        <v>55</v>
      </c>
      <c r="Q62" s="43"/>
      <c r="R62" s="43"/>
      <c r="S62" s="49"/>
      <c r="T62" s="49">
        <v>55</v>
      </c>
    </row>
    <row r="63" spans="2:21" ht="18.75" x14ac:dyDescent="0.25">
      <c r="B63" s="29" t="s">
        <v>81</v>
      </c>
      <c r="C63" s="29" t="s">
        <v>70</v>
      </c>
      <c r="D63" s="28">
        <v>2</v>
      </c>
      <c r="E63" s="28"/>
      <c r="F63" s="28"/>
      <c r="G63" s="28"/>
      <c r="H63" s="32" t="s">
        <v>95</v>
      </c>
      <c r="I63" s="51">
        <v>36</v>
      </c>
      <c r="J63" s="28">
        <v>36</v>
      </c>
      <c r="K63" s="28"/>
      <c r="L63" s="28">
        <v>36</v>
      </c>
      <c r="M63" s="28"/>
      <c r="N63" s="28"/>
      <c r="O63" s="28"/>
      <c r="P63" s="28">
        <v>36</v>
      </c>
      <c r="Q63" s="43"/>
      <c r="R63" s="43"/>
      <c r="S63" s="49"/>
      <c r="T63" s="49">
        <v>36</v>
      </c>
    </row>
    <row r="64" spans="2:21" ht="18.75" x14ac:dyDescent="0.25">
      <c r="B64" s="29" t="s">
        <v>82</v>
      </c>
      <c r="C64" s="29" t="s">
        <v>72</v>
      </c>
      <c r="D64" s="28">
        <v>2</v>
      </c>
      <c r="E64" s="28"/>
      <c r="F64" s="28"/>
      <c r="G64" s="28"/>
      <c r="H64" s="32" t="s">
        <v>95</v>
      </c>
      <c r="I64" s="51">
        <v>48</v>
      </c>
      <c r="J64" s="28">
        <v>48</v>
      </c>
      <c r="K64" s="28"/>
      <c r="L64" s="28">
        <v>48</v>
      </c>
      <c r="M64" s="28"/>
      <c r="N64" s="28"/>
      <c r="O64" s="28"/>
      <c r="P64" s="28">
        <v>48</v>
      </c>
      <c r="Q64" s="43"/>
      <c r="R64" s="43"/>
      <c r="S64" s="49"/>
      <c r="T64" s="49">
        <v>48</v>
      </c>
    </row>
    <row r="65" spans="2:21" ht="26.25" customHeight="1" x14ac:dyDescent="0.25">
      <c r="B65" s="29" t="s">
        <v>83</v>
      </c>
      <c r="C65" s="29" t="s">
        <v>74</v>
      </c>
      <c r="D65" s="28">
        <v>2</v>
      </c>
      <c r="E65" s="28"/>
      <c r="F65" s="28"/>
      <c r="G65" s="28"/>
      <c r="H65" s="32" t="s">
        <v>94</v>
      </c>
      <c r="I65" s="51">
        <v>6</v>
      </c>
      <c r="J65" s="28"/>
      <c r="K65" s="28"/>
      <c r="L65" s="28"/>
      <c r="M65" s="28"/>
      <c r="N65" s="28">
        <v>6</v>
      </c>
      <c r="O65" s="28"/>
      <c r="P65" s="28">
        <v>6</v>
      </c>
      <c r="Q65" s="43"/>
      <c r="R65" s="43"/>
      <c r="S65" s="49"/>
      <c r="T65" s="49">
        <v>6</v>
      </c>
    </row>
    <row r="66" spans="2:21" ht="25.5" customHeight="1" x14ac:dyDescent="0.25">
      <c r="B66" s="36" t="s">
        <v>84</v>
      </c>
      <c r="C66" s="36" t="s">
        <v>85</v>
      </c>
      <c r="D66" s="66"/>
      <c r="E66" s="66"/>
      <c r="F66" s="66"/>
      <c r="G66" s="66"/>
      <c r="H66" s="66" t="s">
        <v>108</v>
      </c>
      <c r="I66" s="59">
        <v>36</v>
      </c>
      <c r="J66" s="59"/>
      <c r="K66" s="59"/>
      <c r="L66" s="59"/>
      <c r="M66" s="59"/>
      <c r="N66" s="59"/>
      <c r="O66" s="59">
        <v>36</v>
      </c>
      <c r="P66" s="59">
        <v>0</v>
      </c>
      <c r="Q66" s="59"/>
      <c r="R66" s="59"/>
      <c r="S66" s="59"/>
      <c r="T66" s="59">
        <v>36</v>
      </c>
    </row>
    <row r="67" spans="2:21" ht="20.25" x14ac:dyDescent="0.3">
      <c r="B67" s="2"/>
      <c r="C67" s="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</row>
    <row r="68" spans="2:21" ht="20.25" x14ac:dyDescent="0.3">
      <c r="B68" s="2"/>
      <c r="C68" s="2" t="s">
        <v>101</v>
      </c>
      <c r="D68" s="52"/>
      <c r="E68" s="52"/>
      <c r="F68" s="52"/>
      <c r="G68" s="52"/>
      <c r="H68" s="52"/>
      <c r="I68" s="52">
        <f>SUM(I11+I30+I38+I45+I66)</f>
        <v>2952</v>
      </c>
      <c r="J68" s="52"/>
      <c r="K68" s="52"/>
      <c r="L68" s="52"/>
      <c r="M68" s="52"/>
      <c r="N68" s="52"/>
      <c r="O68" s="52"/>
      <c r="P68" s="52"/>
      <c r="Q68" s="52">
        <f>SUM(Q11+Q30+Q38+Q45)</f>
        <v>612</v>
      </c>
      <c r="R68" s="52">
        <f>SUM(R11+R30+R38+R45)</f>
        <v>864</v>
      </c>
      <c r="S68" s="52">
        <f>SUM(S11+S30+S38+S45)</f>
        <v>612</v>
      </c>
      <c r="T68" s="83">
        <f>SUM(T11+T30+T38+T45+T66)</f>
        <v>864</v>
      </c>
      <c r="U68" s="56"/>
    </row>
    <row r="69" spans="2:21" ht="20.25" x14ac:dyDescent="0.3">
      <c r="B69" s="25"/>
      <c r="C69" s="25" t="s">
        <v>102</v>
      </c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52"/>
      <c r="O69" s="52"/>
      <c r="P69" s="52"/>
      <c r="Q69" s="52">
        <v>36</v>
      </c>
      <c r="R69" s="52">
        <v>36</v>
      </c>
      <c r="S69" s="52">
        <v>36</v>
      </c>
      <c r="T69" s="52">
        <v>36</v>
      </c>
    </row>
    <row r="70" spans="2:21" ht="20.25" x14ac:dyDescent="0.3">
      <c r="B70" s="2"/>
      <c r="C70" s="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89" t="s">
        <v>103</v>
      </c>
      <c r="P70" s="90"/>
      <c r="Q70" s="85">
        <f>SUM(Q13+Q14+Q15+Q16+Q17+Q21+Q24+Q25+Q27+Q28+Q41+Q42+Q43+Q47)</f>
        <v>534</v>
      </c>
      <c r="R70" s="88">
        <f>SUM(R11+R30+R38+R47)</f>
        <v>804</v>
      </c>
      <c r="S70" s="85">
        <f>S11+S30+S38+S52</f>
        <v>544</v>
      </c>
      <c r="T70" s="85">
        <f>T11+T30+T38+T52+T62</f>
        <v>346</v>
      </c>
    </row>
    <row r="71" spans="2:21" ht="20.25" x14ac:dyDescent="0.3">
      <c r="B71" s="6"/>
      <c r="C71" s="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52"/>
      <c r="O71" s="89" t="s">
        <v>104</v>
      </c>
      <c r="P71" s="90"/>
      <c r="Q71" s="85">
        <f>SUM(Q48)</f>
        <v>78</v>
      </c>
      <c r="R71" s="85">
        <f>SUM(R48)</f>
        <v>60</v>
      </c>
      <c r="S71" s="85">
        <f>SUM(S53+S58+S78)</f>
        <v>42</v>
      </c>
      <c r="T71" s="85">
        <f>SUM(T53+T58+T63)</f>
        <v>174</v>
      </c>
    </row>
    <row r="72" spans="2:21" ht="20.25" x14ac:dyDescent="0.3">
      <c r="B72" s="6"/>
      <c r="C72" s="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52"/>
      <c r="O72" s="89" t="s">
        <v>107</v>
      </c>
      <c r="P72" s="90"/>
      <c r="Q72" s="85"/>
      <c r="R72" s="85"/>
      <c r="S72" s="85"/>
      <c r="T72" s="85">
        <f>SUM(T49+T54+T59+T64)</f>
        <v>192</v>
      </c>
    </row>
    <row r="73" spans="2:21" ht="20.25" x14ac:dyDescent="0.3">
      <c r="B73" s="6"/>
      <c r="C73" s="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52"/>
      <c r="O73" s="89" t="s">
        <v>105</v>
      </c>
      <c r="P73" s="90"/>
      <c r="Q73" s="85"/>
      <c r="R73" s="85">
        <v>2</v>
      </c>
      <c r="S73" s="85">
        <v>1</v>
      </c>
      <c r="T73" s="85">
        <v>8</v>
      </c>
    </row>
    <row r="74" spans="2:21" ht="20.25" x14ac:dyDescent="0.3">
      <c r="B74" s="6"/>
      <c r="C74" s="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52"/>
      <c r="O74" s="89" t="s">
        <v>106</v>
      </c>
      <c r="P74" s="90"/>
      <c r="Q74" s="85">
        <v>2</v>
      </c>
      <c r="R74" s="85">
        <v>11</v>
      </c>
      <c r="S74" s="85">
        <v>4</v>
      </c>
      <c r="T74" s="85">
        <v>11</v>
      </c>
    </row>
    <row r="75" spans="2:21" ht="20.25" x14ac:dyDescent="0.3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2:21" ht="20.25" x14ac:dyDescent="0.3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2:21" ht="20.25" x14ac:dyDescent="0.3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2:21" ht="20.25" x14ac:dyDescent="0.3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2:21" ht="20.25" x14ac:dyDescent="0.3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2:21" ht="20.25" x14ac:dyDescent="0.3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2:20" ht="20.25" x14ac:dyDescent="0.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2:20" ht="20.25" x14ac:dyDescent="0.3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2:20" ht="20.25" x14ac:dyDescent="0.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2:20" ht="20.25" x14ac:dyDescent="0.3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2:20" ht="20.25" x14ac:dyDescent="0.3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2:20" ht="20.25" x14ac:dyDescent="0.3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2:20" ht="20.25" x14ac:dyDescent="0.3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2:20" ht="20.25" x14ac:dyDescent="0.3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2:20" ht="20.25" x14ac:dyDescent="0.3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2:20" ht="20.25" x14ac:dyDescent="0.3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2:20" ht="20.25" x14ac:dyDescent="0.3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2:20" ht="20.25" x14ac:dyDescent="0.3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2:20" ht="20.25" x14ac:dyDescent="0.3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2:20" ht="20.25" x14ac:dyDescent="0.3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2:20" ht="20.25" x14ac:dyDescent="0.3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2:20" ht="20.25" x14ac:dyDescent="0.3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2:20" ht="20.25" x14ac:dyDescent="0.3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2:20" ht="20.25" x14ac:dyDescent="0.3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2:20" ht="20.25" x14ac:dyDescent="0.3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2:20" ht="20.25" x14ac:dyDescent="0.3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2:20" ht="20.25" x14ac:dyDescent="0.3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2:20" ht="20.25" x14ac:dyDescent="0.3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2:20" ht="20.25" x14ac:dyDescent="0.3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2:20" ht="20.25" x14ac:dyDescent="0.3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2:20" ht="20.25" x14ac:dyDescent="0.3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2:20" ht="20.25" x14ac:dyDescent="0.3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2:20" ht="20.25" x14ac:dyDescent="0.3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2:20" ht="20.25" x14ac:dyDescent="0.3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2:20" ht="20.25" x14ac:dyDescent="0.3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2:20" ht="20.25" x14ac:dyDescent="0.3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2:20" ht="20.25" x14ac:dyDescent="0.3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2:20" ht="20.25" x14ac:dyDescent="0.3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2:20" ht="20.25" x14ac:dyDescent="0.3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2:20" ht="20.25" x14ac:dyDescent="0.3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2:20" ht="20.25" x14ac:dyDescent="0.3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2:20" ht="20.25" x14ac:dyDescent="0.3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2:20" ht="20.25" x14ac:dyDescent="0.3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2:20" ht="20.25" x14ac:dyDescent="0.3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2:20" ht="20.25" x14ac:dyDescent="0.3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2:20" ht="20.25" x14ac:dyDescent="0.3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2:20" ht="20.25" x14ac:dyDescent="0.3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2:20" ht="20.25" x14ac:dyDescent="0.3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2:20" ht="20.25" x14ac:dyDescent="0.3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2:20" ht="20.25" x14ac:dyDescent="0.3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2:20" ht="20.25" x14ac:dyDescent="0.3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2:20" ht="20.25" x14ac:dyDescent="0.3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2:20" ht="20.25" x14ac:dyDescent="0.3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2:20" ht="20.25" x14ac:dyDescent="0.3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2:20" ht="20.25" x14ac:dyDescent="0.3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2:20" ht="20.25" x14ac:dyDescent="0.3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2:20" ht="20.25" x14ac:dyDescent="0.3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2:20" ht="20.25" x14ac:dyDescent="0.3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2:20" ht="20.25" x14ac:dyDescent="0.3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2:20" ht="20.25" x14ac:dyDescent="0.3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2:20" ht="20.25" x14ac:dyDescent="0.3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2:20" ht="20.25" x14ac:dyDescent="0.3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2:20" ht="20.25" x14ac:dyDescent="0.3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2:20" ht="20.25" x14ac:dyDescent="0.3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2:20" ht="20.25" x14ac:dyDescent="0.3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2:20" ht="20.25" x14ac:dyDescent="0.3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2:20" ht="20.25" x14ac:dyDescent="0.3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2:20" ht="20.25" x14ac:dyDescent="0.3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2:20" ht="20.25" x14ac:dyDescent="0.3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 ht="20.25" x14ac:dyDescent="0.3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2:20" ht="20.25" x14ac:dyDescent="0.3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2:20" ht="20.25" x14ac:dyDescent="0.3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2:20" ht="20.25" x14ac:dyDescent="0.3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2:20" ht="20.25" x14ac:dyDescent="0.3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2:20" ht="20.25" x14ac:dyDescent="0.3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2:20" ht="20.25" x14ac:dyDescent="0.3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2:20" ht="20.25" x14ac:dyDescent="0.3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2:20" ht="20.25" x14ac:dyDescent="0.3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2:20" ht="20.25" x14ac:dyDescent="0.3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2:20" ht="20.25" x14ac:dyDescent="0.3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2:20" ht="20.25" x14ac:dyDescent="0.3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2:20" ht="20.25" x14ac:dyDescent="0.3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2:20" ht="20.25" x14ac:dyDescent="0.3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2:20" ht="20.25" x14ac:dyDescent="0.3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2:20" ht="20.25" x14ac:dyDescent="0.3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</sheetData>
  <mergeCells count="18">
    <mergeCell ref="B26:C26"/>
    <mergeCell ref="B12:C12"/>
    <mergeCell ref="B5:B8"/>
    <mergeCell ref="C5:C8"/>
    <mergeCell ref="D5:H7"/>
    <mergeCell ref="O5:P6"/>
    <mergeCell ref="Q5:T5"/>
    <mergeCell ref="Q6:R6"/>
    <mergeCell ref="S6:T6"/>
    <mergeCell ref="C3:W3"/>
    <mergeCell ref="I5:I8"/>
    <mergeCell ref="J5:J8"/>
    <mergeCell ref="K5:N7"/>
    <mergeCell ref="O71:P71"/>
    <mergeCell ref="O70:P70"/>
    <mergeCell ref="O72:P72"/>
    <mergeCell ref="O73:P73"/>
    <mergeCell ref="O74:P74"/>
  </mergeCells>
  <pageMargins left="0.7" right="0.7" top="0.75" bottom="0.75" header="0.3" footer="0.3"/>
  <pageSetup paperSize="9" scale="51" fitToHeight="0" orientation="landscape" horizontalDpi="0" verticalDpi="0" r:id="rId1"/>
  <ignoredErrors>
    <ignoredError sqref="I13:I29" formulaRange="1"/>
    <ignoredError sqref="D18:D29 D15 D49:D5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2025-05-21T10:26:20Z</dcterms:modified>
</cp:coreProperties>
</file>